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0" i="1"/>
  <c r="H89"/>
  <c r="G89"/>
  <c r="E89"/>
  <c r="H88"/>
  <c r="G88"/>
  <c r="E88"/>
  <c r="E87"/>
  <c r="E85"/>
  <c r="E84"/>
  <c r="E83"/>
  <c r="E79"/>
  <c r="E78"/>
  <c r="E77"/>
  <c r="E74"/>
  <c r="E80" s="1"/>
  <c r="E86" s="1"/>
  <c r="E73"/>
  <c r="E72"/>
  <c r="E71"/>
  <c r="E75" s="1"/>
  <c r="H66"/>
  <c r="G66"/>
  <c r="E61"/>
  <c r="E60"/>
  <c r="E59"/>
  <c r="E65" s="1"/>
  <c r="E81" l="1"/>
  <c r="E55"/>
  <c r="E54"/>
  <c r="E53"/>
  <c r="E52"/>
  <c r="E48"/>
  <c r="E47"/>
  <c r="E46"/>
  <c r="I43"/>
  <c r="H43"/>
  <c r="G43"/>
  <c r="E40"/>
  <c r="E39"/>
  <c r="E38"/>
  <c r="E34"/>
  <c r="E33"/>
  <c r="E32"/>
  <c r="E36" s="1"/>
  <c r="E29"/>
  <c r="E28"/>
  <c r="E27"/>
  <c r="E26"/>
  <c r="E30" s="1"/>
  <c r="I23"/>
  <c r="H23"/>
  <c r="G23"/>
  <c r="E20"/>
  <c r="E19"/>
  <c r="E18"/>
  <c r="E22" s="1"/>
  <c r="E14"/>
  <c r="E13"/>
  <c r="E12"/>
  <c r="E16" s="1"/>
  <c r="E8"/>
  <c r="E7"/>
  <c r="E6"/>
  <c r="E10" s="1"/>
  <c r="G44" l="1"/>
  <c r="G67" s="1"/>
  <c r="I44"/>
  <c r="E42"/>
  <c r="E43" s="1"/>
  <c r="E44" s="1"/>
  <c r="H44"/>
  <c r="H67" s="1"/>
  <c r="E50"/>
  <c r="E23"/>
  <c r="E57"/>
  <c r="E66" l="1"/>
  <c r="E67"/>
  <c r="G68" s="1"/>
  <c r="G69" s="1"/>
</calcChain>
</file>

<file path=xl/sharedStrings.xml><?xml version="1.0" encoding="utf-8"?>
<sst xmlns="http://schemas.openxmlformats.org/spreadsheetml/2006/main" count="97" uniqueCount="41">
  <si>
    <t>Услуги АСС</t>
  </si>
  <si>
    <t>услуги по управлению домом</t>
  </si>
  <si>
    <t>услуги ИРЦ</t>
  </si>
  <si>
    <t>сбор и вывоз ТБО</t>
  </si>
  <si>
    <t>Итого:</t>
  </si>
  <si>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</si>
  <si>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</si>
  <si>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</si>
  <si>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</si>
  <si>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</si>
  <si>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</si>
  <si>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</si>
  <si>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</si>
  <si>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</si>
  <si>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ПАВЛА АБРАМОВА, 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</si>
  <si>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</si>
  <si>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</si>
  <si>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</si>
  <si>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</si>
  <si>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</si>
  <si>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</si>
  <si>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</si>
  <si>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</si>
  <si>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</si>
  <si>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 год.</t>
  </si>
  <si>
    <t>НОЯБРЬ 2013 год.</t>
  </si>
  <si>
    <t>ДЕКАБРЬ 2013год.</t>
  </si>
  <si>
    <t>итого за 1 квартал:</t>
  </si>
  <si>
    <t>итого за 2 квартал:</t>
  </si>
  <si>
    <t>итого за 6 месяцев</t>
  </si>
  <si>
    <t>итого за 3 квартал:</t>
  </si>
  <si>
    <t>итого за 4 квартал:</t>
  </si>
  <si>
    <t>экономия за 2012 год:</t>
  </si>
  <si>
    <t>Приемка коммерческого учета тепла</t>
  </si>
  <si>
    <t>слив и наполнение водой системы отопления с осмотром системы</t>
  </si>
  <si>
    <t>1000м3</t>
  </si>
  <si>
    <t>перепрограмировка эл.счетчика</t>
  </si>
  <si>
    <t>итого за 9 месяцев:</t>
  </si>
  <si>
    <t>экономия за 9месяцев:</t>
  </si>
  <si>
    <t>экономия с учетом 2012 года:</t>
  </si>
  <si>
    <t>итого за 2013 год: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</si>
</sst>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1" fontId="1" fillId="0" borderId="1" xfId="0" applyNumberFormat="1" applyFont="1" applyBorder="1"/>
    <xf numFmtId="0" fontId="2" fillId="0" borderId="1" xfId="0" applyFont="1" applyBorder="1"/>
    <xf numFmtId="1" fontId="2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0" xfId="0" applyFont="1"/>
    <xf numFmtId="1" fontId="9" fillId="0" borderId="0" xfId="0" applyNumberFormat="1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topLeftCell="A58" workbookViewId="0">
      <selection activeCell="B90" sqref="B90:G90"/>
    </sheetView>
  </sheetViews>
  <sheetFormatPr defaultRowHeight="15"/>
  <cols>
    <col min="1" max="1" width="6.28515625" bestFit="1" customWidth="1"/>
    <col min="2" max="2" width="37" customWidth="1"/>
    <col min="3" max="5" width="9.140625" style="15"/>
    <col min="6" max="6" width="13.28515625" style="15" bestFit="1" customWidth="1"/>
    <col min="7" max="7" width="10.85546875" style="15" bestFit="1" customWidth="1"/>
    <col min="8" max="8" width="9.140625" style="15"/>
    <col min="9" max="9" width="9.140625" style="24"/>
  </cols>
  <sheetData>
    <row r="1" spans="1:9">
      <c r="A1" s="40" t="s">
        <v>14</v>
      </c>
      <c r="B1" s="41"/>
      <c r="C1" s="7" t="s">
        <v>5</v>
      </c>
      <c r="E1" s="16"/>
      <c r="F1" s="16"/>
      <c r="G1" s="16"/>
    </row>
    <row r="2" spans="1:9">
      <c r="A2" s="42" t="s">
        <v>6</v>
      </c>
      <c r="B2" s="42" t="s">
        <v>7</v>
      </c>
      <c r="C2" s="43" t="s">
        <v>8</v>
      </c>
      <c r="D2" s="43" t="s">
        <v>9</v>
      </c>
      <c r="E2" s="39" t="s">
        <v>10</v>
      </c>
      <c r="F2" s="43" t="s">
        <v>11</v>
      </c>
      <c r="G2" s="39" t="s">
        <v>12</v>
      </c>
      <c r="H2" s="39" t="s">
        <v>13</v>
      </c>
      <c r="I2" s="39"/>
    </row>
    <row r="3" spans="1:9" ht="12.75" customHeight="1">
      <c r="A3" s="42"/>
      <c r="B3" s="42"/>
      <c r="C3" s="43"/>
      <c r="D3" s="43"/>
      <c r="E3" s="39"/>
      <c r="F3" s="43"/>
      <c r="G3" s="39"/>
      <c r="H3" s="39"/>
      <c r="I3" s="39"/>
    </row>
    <row r="4" spans="1:9" ht="12.75" customHeight="1">
      <c r="A4" s="8"/>
      <c r="B4" s="12" t="s">
        <v>32</v>
      </c>
      <c r="C4" s="17"/>
      <c r="D4" s="17"/>
      <c r="E4" s="13"/>
      <c r="F4" s="17"/>
      <c r="G4" s="14">
        <v>862</v>
      </c>
      <c r="H4" s="13"/>
      <c r="I4" s="19"/>
    </row>
    <row r="5" spans="1:9" ht="12.75" customHeight="1">
      <c r="A5" s="8"/>
      <c r="B5" s="10" t="s">
        <v>15</v>
      </c>
      <c r="C5" s="17"/>
      <c r="D5" s="17"/>
      <c r="E5" s="20"/>
      <c r="F5" s="17"/>
      <c r="G5" s="13"/>
      <c r="H5" s="13"/>
      <c r="I5" s="19"/>
    </row>
    <row r="6" spans="1:9" ht="12.75" customHeight="1">
      <c r="A6" s="8"/>
      <c r="B6" s="4" t="s">
        <v>0</v>
      </c>
      <c r="C6" s="18">
        <v>212.8</v>
      </c>
      <c r="D6" s="17"/>
      <c r="E6" s="20">
        <f>C6*0.22</f>
        <v>46.816000000000003</v>
      </c>
      <c r="F6" s="17"/>
      <c r="G6" s="13"/>
      <c r="H6" s="13"/>
      <c r="I6" s="19"/>
    </row>
    <row r="7" spans="1:9" ht="12.75" customHeight="1">
      <c r="A7" s="8"/>
      <c r="B7" s="4" t="s">
        <v>1</v>
      </c>
      <c r="C7" s="17"/>
      <c r="D7" s="17"/>
      <c r="E7" s="20">
        <f>C6*2</f>
        <v>425.6</v>
      </c>
      <c r="F7" s="17"/>
      <c r="G7" s="13"/>
      <c r="H7" s="13"/>
      <c r="I7" s="19"/>
    </row>
    <row r="8" spans="1:9" ht="12.75" customHeight="1">
      <c r="A8" s="8"/>
      <c r="B8" s="4" t="s">
        <v>2</v>
      </c>
      <c r="C8" s="17"/>
      <c r="D8" s="17"/>
      <c r="E8" s="20">
        <f>I10*0.035</f>
        <v>591.93785000000003</v>
      </c>
      <c r="F8" s="17"/>
      <c r="G8" s="13"/>
      <c r="H8" s="13"/>
      <c r="I8" s="19"/>
    </row>
    <row r="9" spans="1:9" ht="12.75" customHeight="1">
      <c r="A9" s="8"/>
      <c r="B9" s="4" t="s">
        <v>3</v>
      </c>
      <c r="C9" s="17"/>
      <c r="D9" s="17"/>
      <c r="E9" s="20">
        <v>248.94</v>
      </c>
      <c r="F9" s="17"/>
      <c r="G9" s="13"/>
      <c r="H9" s="13"/>
      <c r="I9" s="19"/>
    </row>
    <row r="10" spans="1:9" ht="12.75" customHeight="1">
      <c r="A10" s="8"/>
      <c r="B10" s="2" t="s">
        <v>4</v>
      </c>
      <c r="C10" s="18"/>
      <c r="D10" s="18"/>
      <c r="E10" s="21">
        <f>SUM(E6:E9)</f>
        <v>1313.29385</v>
      </c>
      <c r="F10" s="18"/>
      <c r="G10" s="14">
        <v>1669.42</v>
      </c>
      <c r="H10" s="14">
        <v>1135.8499999999999</v>
      </c>
      <c r="I10" s="14">
        <v>16912.509999999998</v>
      </c>
    </row>
    <row r="11" spans="1:9" ht="12.75" customHeight="1">
      <c r="A11" s="8"/>
      <c r="B11" s="10" t="s">
        <v>16</v>
      </c>
      <c r="C11" s="17"/>
      <c r="D11" s="17"/>
      <c r="E11" s="20"/>
      <c r="F11" s="17"/>
      <c r="G11" s="13"/>
      <c r="H11" s="13"/>
      <c r="I11" s="19"/>
    </row>
    <row r="12" spans="1:9" ht="12.75" customHeight="1">
      <c r="A12" s="8"/>
      <c r="B12" s="4" t="s">
        <v>0</v>
      </c>
      <c r="C12" s="18">
        <v>212.8</v>
      </c>
      <c r="D12" s="17"/>
      <c r="E12" s="20">
        <f>C12*0.22</f>
        <v>46.816000000000003</v>
      </c>
      <c r="F12" s="17"/>
      <c r="G12" s="13"/>
      <c r="H12" s="13"/>
      <c r="I12" s="19"/>
    </row>
    <row r="13" spans="1:9" ht="12.75" customHeight="1">
      <c r="A13" s="8"/>
      <c r="B13" s="4" t="s">
        <v>1</v>
      </c>
      <c r="C13" s="17"/>
      <c r="D13" s="17"/>
      <c r="E13" s="20">
        <f>C12*2</f>
        <v>425.6</v>
      </c>
      <c r="F13" s="17"/>
      <c r="G13" s="13"/>
      <c r="H13" s="13"/>
      <c r="I13" s="19"/>
    </row>
    <row r="14" spans="1:9" ht="12.75" customHeight="1">
      <c r="A14" s="8"/>
      <c r="B14" s="4" t="s">
        <v>2</v>
      </c>
      <c r="C14" s="17"/>
      <c r="D14" s="17"/>
      <c r="E14" s="20">
        <f>I15*0.035</f>
        <v>343.15995000000004</v>
      </c>
      <c r="F14" s="17"/>
      <c r="G14" s="13"/>
      <c r="H14" s="13"/>
      <c r="I14" s="19"/>
    </row>
    <row r="15" spans="1:9" ht="12.75" customHeight="1">
      <c r="A15" s="8"/>
      <c r="B15" s="4" t="s">
        <v>3</v>
      </c>
      <c r="C15" s="17"/>
      <c r="D15" s="17"/>
      <c r="E15" s="20">
        <v>248.94</v>
      </c>
      <c r="F15" s="17"/>
      <c r="G15" s="14">
        <v>1669.42</v>
      </c>
      <c r="H15" s="14">
        <v>1110.3699999999999</v>
      </c>
      <c r="I15" s="14">
        <v>9804.57</v>
      </c>
    </row>
    <row r="16" spans="1:9" ht="12.75" customHeight="1">
      <c r="A16" s="8"/>
      <c r="B16" s="2" t="s">
        <v>4</v>
      </c>
      <c r="C16" s="17"/>
      <c r="D16" s="17"/>
      <c r="E16" s="21">
        <f>SUM(E12:E15)</f>
        <v>1064.5159500000002</v>
      </c>
      <c r="F16" s="17"/>
      <c r="G16" s="13"/>
      <c r="H16" s="13"/>
      <c r="I16" s="19"/>
    </row>
    <row r="17" spans="1:9" ht="12.75" customHeight="1">
      <c r="A17" s="8"/>
      <c r="B17" s="10" t="s">
        <v>17</v>
      </c>
      <c r="C17" s="17"/>
      <c r="D17" s="17"/>
      <c r="E17" s="20"/>
      <c r="F17" s="17"/>
      <c r="G17" s="13"/>
      <c r="H17" s="13"/>
      <c r="I17" s="19"/>
    </row>
    <row r="18" spans="1:9" ht="12.75" customHeight="1">
      <c r="A18" s="8"/>
      <c r="B18" s="4" t="s">
        <v>0</v>
      </c>
      <c r="C18" s="18">
        <v>212.8</v>
      </c>
      <c r="D18" s="17"/>
      <c r="E18" s="20">
        <f>C18*0.22</f>
        <v>46.816000000000003</v>
      </c>
      <c r="F18" s="17"/>
      <c r="G18" s="13"/>
      <c r="H18" s="13"/>
      <c r="I18" s="19"/>
    </row>
    <row r="19" spans="1:9" ht="12.75" customHeight="1">
      <c r="A19" s="8"/>
      <c r="B19" s="4" t="s">
        <v>1</v>
      </c>
      <c r="C19" s="17"/>
      <c r="D19" s="17"/>
      <c r="E19" s="20">
        <f>C18*2</f>
        <v>425.6</v>
      </c>
      <c r="F19" s="17"/>
      <c r="G19" s="13"/>
      <c r="H19" s="13"/>
      <c r="I19" s="19"/>
    </row>
    <row r="20" spans="1:9" ht="12.75" customHeight="1">
      <c r="A20" s="8"/>
      <c r="B20" s="4" t="s">
        <v>2</v>
      </c>
      <c r="C20" s="17"/>
      <c r="D20" s="17"/>
      <c r="E20" s="20">
        <f>I22*0.035</f>
        <v>415.99145000000004</v>
      </c>
      <c r="F20" s="17"/>
      <c r="G20" s="13"/>
      <c r="H20" s="13"/>
      <c r="I20" s="19"/>
    </row>
    <row r="21" spans="1:9" ht="12.75" customHeight="1">
      <c r="A21" s="8"/>
      <c r="B21" s="4" t="s">
        <v>3</v>
      </c>
      <c r="C21" s="17"/>
      <c r="D21" s="17"/>
      <c r="E21" s="20">
        <v>248.94</v>
      </c>
      <c r="F21" s="17"/>
      <c r="G21" s="13"/>
      <c r="H21" s="13"/>
      <c r="I21" s="19"/>
    </row>
    <row r="22" spans="1:9" ht="12.75" customHeight="1">
      <c r="A22" s="8"/>
      <c r="B22" s="2" t="s">
        <v>4</v>
      </c>
      <c r="C22" s="17"/>
      <c r="D22" s="17"/>
      <c r="E22" s="21">
        <f>SUM(E18:E21)</f>
        <v>1137.3474500000002</v>
      </c>
      <c r="F22" s="17"/>
      <c r="G22" s="14">
        <v>1669.42</v>
      </c>
      <c r="H22" s="14">
        <v>1604.42</v>
      </c>
      <c r="I22" s="14">
        <v>11885.47</v>
      </c>
    </row>
    <row r="23" spans="1:9">
      <c r="A23" s="8"/>
      <c r="B23" s="2" t="s">
        <v>27</v>
      </c>
      <c r="C23" s="17"/>
      <c r="D23" s="17"/>
      <c r="E23" s="21">
        <f>E22+E16+E10</f>
        <v>3515.1572500000002</v>
      </c>
      <c r="F23" s="18"/>
      <c r="G23" s="14">
        <f>G22+G15+G10</f>
        <v>5008.26</v>
      </c>
      <c r="H23" s="14">
        <f>H22+H15+H10</f>
        <v>3850.64</v>
      </c>
      <c r="I23" s="14">
        <f>I22+I15+I10</f>
        <v>38602.550000000003</v>
      </c>
    </row>
    <row r="24" spans="1:9" ht="12.75" customHeight="1">
      <c r="A24" s="26"/>
      <c r="B24" s="2"/>
      <c r="C24" s="27"/>
      <c r="D24" s="27"/>
      <c r="E24" s="20"/>
      <c r="F24" s="27"/>
      <c r="G24" s="25"/>
      <c r="H24" s="25"/>
      <c r="I24" s="25"/>
    </row>
    <row r="25" spans="1:9" ht="12.75" customHeight="1">
      <c r="A25" s="8"/>
      <c r="B25" s="10" t="s">
        <v>18</v>
      </c>
      <c r="C25" s="17"/>
      <c r="D25" s="17"/>
      <c r="E25" s="20"/>
      <c r="F25" s="17"/>
      <c r="G25" s="13"/>
      <c r="H25" s="13"/>
      <c r="I25" s="19"/>
    </row>
    <row r="26" spans="1:9" ht="12.75" customHeight="1">
      <c r="A26" s="8"/>
      <c r="B26" s="4" t="s">
        <v>0</v>
      </c>
      <c r="C26" s="18">
        <v>212.8</v>
      </c>
      <c r="D26" s="17"/>
      <c r="E26" s="20">
        <f>C26*0.22</f>
        <v>46.816000000000003</v>
      </c>
      <c r="F26" s="17"/>
      <c r="G26" s="13"/>
      <c r="H26" s="13"/>
      <c r="I26" s="19"/>
    </row>
    <row r="27" spans="1:9" ht="12.75" customHeight="1">
      <c r="A27" s="8"/>
      <c r="B27" s="4" t="s">
        <v>1</v>
      </c>
      <c r="C27" s="17"/>
      <c r="D27" s="17"/>
      <c r="E27" s="20">
        <f>C26*2</f>
        <v>425.6</v>
      </c>
      <c r="F27" s="17"/>
      <c r="G27" s="13"/>
      <c r="H27" s="13"/>
      <c r="I27" s="19"/>
    </row>
    <row r="28" spans="1:9" ht="12.75" customHeight="1">
      <c r="A28" s="8"/>
      <c r="B28" s="4" t="s">
        <v>2</v>
      </c>
      <c r="C28" s="17"/>
      <c r="D28" s="17"/>
      <c r="E28" s="20">
        <f>I30*0.035</f>
        <v>297.27600000000007</v>
      </c>
      <c r="F28" s="17"/>
      <c r="G28" s="13"/>
      <c r="H28" s="13"/>
      <c r="I28" s="19"/>
    </row>
    <row r="29" spans="1:9" ht="12.75" customHeight="1">
      <c r="A29" s="8"/>
      <c r="B29" s="4" t="s">
        <v>3</v>
      </c>
      <c r="C29" s="17"/>
      <c r="D29" s="17"/>
      <c r="E29" s="20">
        <f>248.92</f>
        <v>248.92</v>
      </c>
      <c r="F29" s="17"/>
      <c r="G29" s="13"/>
      <c r="H29" s="13"/>
      <c r="I29" s="19"/>
    </row>
    <row r="30" spans="1:9" ht="12.75" customHeight="1">
      <c r="A30" s="8"/>
      <c r="B30" s="2" t="s">
        <v>4</v>
      </c>
      <c r="C30" s="17"/>
      <c r="D30" s="17"/>
      <c r="E30" s="21">
        <f>SUM(E26:E29)</f>
        <v>1018.6120000000001</v>
      </c>
      <c r="F30" s="17"/>
      <c r="G30" s="14">
        <v>1669.42</v>
      </c>
      <c r="H30" s="14">
        <v>1389.54</v>
      </c>
      <c r="I30" s="14">
        <v>8493.6</v>
      </c>
    </row>
    <row r="31" spans="1:9" ht="12.75" customHeight="1">
      <c r="A31" s="8"/>
      <c r="B31" s="11" t="s">
        <v>19</v>
      </c>
      <c r="C31" s="17"/>
      <c r="D31" s="17"/>
      <c r="E31" s="20"/>
      <c r="F31" s="17"/>
      <c r="G31" s="13"/>
      <c r="H31" s="13"/>
      <c r="I31" s="19"/>
    </row>
    <row r="32" spans="1:9" ht="12.75" customHeight="1">
      <c r="A32" s="8"/>
      <c r="B32" s="4" t="s">
        <v>0</v>
      </c>
      <c r="C32" s="18">
        <v>212.8</v>
      </c>
      <c r="D32" s="17"/>
      <c r="E32" s="20">
        <f>C32*0.22</f>
        <v>46.816000000000003</v>
      </c>
      <c r="F32" s="17"/>
      <c r="G32" s="13"/>
      <c r="H32" s="13"/>
      <c r="I32" s="19"/>
    </row>
    <row r="33" spans="1:9" ht="12.75" customHeight="1">
      <c r="A33" s="8"/>
      <c r="B33" s="4" t="s">
        <v>1</v>
      </c>
      <c r="C33" s="17"/>
      <c r="D33" s="17"/>
      <c r="E33" s="20">
        <f>C32*2</f>
        <v>425.6</v>
      </c>
      <c r="F33" s="17"/>
      <c r="G33" s="13"/>
      <c r="H33" s="13"/>
      <c r="I33" s="19"/>
    </row>
    <row r="34" spans="1:9" ht="12.75" customHeight="1">
      <c r="A34" s="8"/>
      <c r="B34" s="4" t="s">
        <v>2</v>
      </c>
      <c r="C34" s="17"/>
      <c r="D34" s="17"/>
      <c r="E34" s="20">
        <f>I36*0.035</f>
        <v>274.68770000000006</v>
      </c>
      <c r="F34" s="17"/>
      <c r="G34" s="13"/>
      <c r="H34" s="13"/>
      <c r="I34" s="19"/>
    </row>
    <row r="35" spans="1:9" ht="12.75" customHeight="1">
      <c r="A35" s="8"/>
      <c r="B35" s="4" t="s">
        <v>3</v>
      </c>
      <c r="C35" s="17"/>
      <c r="D35" s="17"/>
      <c r="E35" s="20">
        <v>248.92</v>
      </c>
      <c r="F35" s="17"/>
      <c r="G35" s="13"/>
      <c r="H35" s="13"/>
      <c r="I35" s="19"/>
    </row>
    <row r="36" spans="1:9" ht="12.75" customHeight="1">
      <c r="A36" s="8"/>
      <c r="B36" s="2" t="s">
        <v>4</v>
      </c>
      <c r="C36" s="17"/>
      <c r="D36" s="17"/>
      <c r="E36" s="21">
        <f>SUM(E32:E35)</f>
        <v>996.02370000000008</v>
      </c>
      <c r="F36" s="17"/>
      <c r="G36" s="14">
        <v>2689.65</v>
      </c>
      <c r="H36" s="14">
        <v>186.71</v>
      </c>
      <c r="I36" s="14">
        <v>7848.22</v>
      </c>
    </row>
    <row r="37" spans="1:9" ht="12.75" customHeight="1">
      <c r="A37" s="8"/>
      <c r="B37" s="11" t="s">
        <v>20</v>
      </c>
      <c r="C37" s="17"/>
      <c r="D37" s="17"/>
      <c r="E37" s="20"/>
      <c r="F37" s="17"/>
      <c r="G37" s="13"/>
      <c r="H37" s="13"/>
      <c r="I37" s="19"/>
    </row>
    <row r="38" spans="1:9" ht="12.75" customHeight="1">
      <c r="A38" s="8"/>
      <c r="B38" s="4" t="s">
        <v>0</v>
      </c>
      <c r="C38" s="18">
        <v>212.8</v>
      </c>
      <c r="D38" s="17"/>
      <c r="E38" s="20">
        <f>C38*0.22</f>
        <v>46.816000000000003</v>
      </c>
      <c r="F38" s="17"/>
      <c r="G38" s="13"/>
      <c r="H38" s="14"/>
      <c r="I38" s="19"/>
    </row>
    <row r="39" spans="1:9" ht="12.75" customHeight="1">
      <c r="A39" s="8"/>
      <c r="B39" s="4" t="s">
        <v>1</v>
      </c>
      <c r="C39" s="17"/>
      <c r="D39" s="17"/>
      <c r="E39" s="20">
        <f>C38*2</f>
        <v>425.6</v>
      </c>
      <c r="F39" s="17"/>
      <c r="G39" s="13"/>
      <c r="H39" s="13"/>
      <c r="I39" s="19"/>
    </row>
    <row r="40" spans="1:9" ht="12.75" customHeight="1">
      <c r="A40" s="8"/>
      <c r="B40" s="4" t="s">
        <v>2</v>
      </c>
      <c r="C40" s="17"/>
      <c r="D40" s="17"/>
      <c r="E40" s="20">
        <f>I42*0.035</f>
        <v>174.05955000000003</v>
      </c>
      <c r="F40" s="17"/>
      <c r="G40" s="13"/>
      <c r="H40" s="13"/>
      <c r="I40" s="19"/>
    </row>
    <row r="41" spans="1:9" ht="12.75" customHeight="1">
      <c r="A41" s="8"/>
      <c r="B41" s="4" t="s">
        <v>3</v>
      </c>
      <c r="C41" s="17"/>
      <c r="D41" s="17"/>
      <c r="E41" s="20">
        <v>248.92</v>
      </c>
      <c r="F41" s="17"/>
      <c r="G41" s="13"/>
      <c r="H41" s="13"/>
      <c r="I41" s="19"/>
    </row>
    <row r="42" spans="1:9" ht="12.75" customHeight="1">
      <c r="A42" s="8"/>
      <c r="B42" s="2" t="s">
        <v>4</v>
      </c>
      <c r="C42" s="17"/>
      <c r="D42" s="17"/>
      <c r="E42" s="21">
        <f>SUM(E38:E41)</f>
        <v>895.39555000000007</v>
      </c>
      <c r="F42" s="17"/>
      <c r="G42" s="14">
        <v>1669.42</v>
      </c>
      <c r="H42" s="14">
        <v>1090.1400000000001</v>
      </c>
      <c r="I42" s="14">
        <v>4973.13</v>
      </c>
    </row>
    <row r="43" spans="1:9">
      <c r="A43" s="8"/>
      <c r="B43" s="2" t="s">
        <v>28</v>
      </c>
      <c r="C43" s="17"/>
      <c r="D43" s="17"/>
      <c r="E43" s="21">
        <f>E42+E36+E30</f>
        <v>2910.03125</v>
      </c>
      <c r="F43" s="18"/>
      <c r="G43" s="14">
        <f>G42+G36+G30</f>
        <v>6028.49</v>
      </c>
      <c r="H43" s="14">
        <f>H42+H36+H30</f>
        <v>2666.3900000000003</v>
      </c>
      <c r="I43" s="14">
        <f>I42+I36+I30</f>
        <v>21314.95</v>
      </c>
    </row>
    <row r="44" spans="1:9">
      <c r="A44" s="8"/>
      <c r="B44" s="2" t="s">
        <v>29</v>
      </c>
      <c r="C44" s="17"/>
      <c r="D44" s="17"/>
      <c r="E44" s="21">
        <f>E43+E23</f>
        <v>6425.1885000000002</v>
      </c>
      <c r="F44" s="18"/>
      <c r="G44" s="14">
        <f>G43+G23</f>
        <v>11036.75</v>
      </c>
      <c r="H44" s="14">
        <f>H43+H23</f>
        <v>6517.0300000000007</v>
      </c>
      <c r="I44" s="14">
        <f>I43+I23</f>
        <v>59917.5</v>
      </c>
    </row>
    <row r="45" spans="1:9" ht="12.75" customHeight="1">
      <c r="A45" s="8"/>
      <c r="B45" s="11" t="s">
        <v>21</v>
      </c>
      <c r="C45" s="17"/>
      <c r="D45" s="17"/>
      <c r="E45" s="21"/>
      <c r="F45" s="18"/>
      <c r="G45" s="14"/>
      <c r="H45" s="14"/>
      <c r="I45" s="14"/>
    </row>
    <row r="46" spans="1:9" ht="12.75" customHeight="1">
      <c r="A46" s="8"/>
      <c r="B46" s="4" t="s">
        <v>0</v>
      </c>
      <c r="C46" s="18">
        <v>212.8</v>
      </c>
      <c r="D46" s="17"/>
      <c r="E46" s="20">
        <f>C46*0.22</f>
        <v>46.816000000000003</v>
      </c>
      <c r="F46" s="17"/>
      <c r="G46" s="13"/>
      <c r="H46" s="13"/>
      <c r="I46" s="19"/>
    </row>
    <row r="47" spans="1:9" ht="12.75" customHeight="1">
      <c r="A47" s="8"/>
      <c r="B47" s="4" t="s">
        <v>1</v>
      </c>
      <c r="C47" s="17"/>
      <c r="D47" s="17"/>
      <c r="E47" s="20">
        <f>C46*2</f>
        <v>425.6</v>
      </c>
      <c r="F47" s="17"/>
      <c r="G47" s="13"/>
      <c r="H47" s="13"/>
      <c r="I47" s="19"/>
    </row>
    <row r="48" spans="1:9" ht="12.75" customHeight="1">
      <c r="A48" s="8"/>
      <c r="B48" s="4" t="s">
        <v>2</v>
      </c>
      <c r="C48" s="17"/>
      <c r="D48" s="17"/>
      <c r="E48" s="20">
        <f>I50*0.035</f>
        <v>156.26835000000003</v>
      </c>
      <c r="F48" s="17"/>
      <c r="G48" s="13"/>
      <c r="H48" s="13"/>
      <c r="I48" s="19"/>
    </row>
    <row r="49" spans="1:9" ht="12.75" customHeight="1">
      <c r="A49" s="8"/>
      <c r="B49" s="4" t="s">
        <v>3</v>
      </c>
      <c r="C49" s="17"/>
      <c r="D49" s="17"/>
      <c r="E49" s="20">
        <v>258.69</v>
      </c>
      <c r="F49" s="17"/>
      <c r="G49" s="13"/>
      <c r="H49" s="13"/>
      <c r="I49" s="19"/>
    </row>
    <row r="50" spans="1:9" ht="12.75" customHeight="1">
      <c r="A50" s="8"/>
      <c r="B50" s="2" t="s">
        <v>4</v>
      </c>
      <c r="C50" s="17"/>
      <c r="D50" s="17"/>
      <c r="E50" s="21">
        <f>SUM(E46:E49)</f>
        <v>887.37435000000005</v>
      </c>
      <c r="F50" s="17"/>
      <c r="G50" s="14">
        <v>1669.42</v>
      </c>
      <c r="H50" s="14">
        <v>3523.8</v>
      </c>
      <c r="I50" s="14">
        <v>4464.8100000000004</v>
      </c>
    </row>
    <row r="51" spans="1:9" ht="12.75" customHeight="1">
      <c r="A51" s="8"/>
      <c r="B51" s="10" t="s">
        <v>22</v>
      </c>
      <c r="C51" s="17"/>
      <c r="D51" s="17"/>
      <c r="E51" s="20"/>
      <c r="F51" s="17"/>
      <c r="G51" s="13"/>
      <c r="H51" s="13"/>
      <c r="I51" s="19"/>
    </row>
    <row r="52" spans="1:9" ht="12.75" customHeight="1">
      <c r="A52" s="8"/>
      <c r="B52" s="4" t="s">
        <v>0</v>
      </c>
      <c r="C52" s="18">
        <v>212.8</v>
      </c>
      <c r="D52" s="17"/>
      <c r="E52" s="20">
        <f>C52*0.22</f>
        <v>46.816000000000003</v>
      </c>
      <c r="F52" s="17"/>
      <c r="G52" s="13"/>
      <c r="H52" s="13"/>
      <c r="I52" s="19"/>
    </row>
    <row r="53" spans="1:9" ht="12.75" customHeight="1">
      <c r="A53" s="8"/>
      <c r="B53" s="4" t="s">
        <v>1</v>
      </c>
      <c r="C53" s="17"/>
      <c r="D53" s="17"/>
      <c r="E53" s="20">
        <f>C52*2</f>
        <v>425.6</v>
      </c>
      <c r="F53" s="17"/>
      <c r="G53" s="13"/>
      <c r="H53" s="13"/>
      <c r="I53" s="19"/>
    </row>
    <row r="54" spans="1:9" ht="12.75" customHeight="1">
      <c r="A54" s="8"/>
      <c r="B54" s="4" t="s">
        <v>2</v>
      </c>
      <c r="C54" s="17"/>
      <c r="D54" s="17"/>
      <c r="E54" s="20">
        <f>I57*0.035</f>
        <v>156.26835000000003</v>
      </c>
      <c r="F54" s="17"/>
      <c r="G54" s="13"/>
      <c r="H54" s="13"/>
      <c r="I54" s="19"/>
    </row>
    <row r="55" spans="1:9" ht="12.75" customHeight="1">
      <c r="A55" s="8"/>
      <c r="B55" s="4" t="s">
        <v>3</v>
      </c>
      <c r="C55" s="17"/>
      <c r="D55" s="17"/>
      <c r="E55" s="20">
        <f>E49</f>
        <v>258.69</v>
      </c>
      <c r="F55" s="17"/>
      <c r="G55" s="13"/>
      <c r="H55" s="13"/>
      <c r="I55" s="19"/>
    </row>
    <row r="56" spans="1:9" ht="12.75" customHeight="1">
      <c r="A56" s="29">
        <v>1</v>
      </c>
      <c r="B56" s="31" t="s">
        <v>33</v>
      </c>
      <c r="C56" s="30"/>
      <c r="D56" s="30"/>
      <c r="E56" s="20">
        <v>1365</v>
      </c>
      <c r="F56" s="30"/>
      <c r="G56" s="28"/>
      <c r="H56" s="28"/>
      <c r="I56" s="28"/>
    </row>
    <row r="57" spans="1:9" ht="12.75" customHeight="1">
      <c r="A57" s="8"/>
      <c r="B57" s="2" t="s">
        <v>4</v>
      </c>
      <c r="C57" s="17"/>
      <c r="D57" s="17"/>
      <c r="E57" s="21">
        <f>SUM(E52:E56)</f>
        <v>2252.37435</v>
      </c>
      <c r="F57" s="17"/>
      <c r="G57" s="14">
        <v>1669.42</v>
      </c>
      <c r="H57" s="14">
        <v>2687.53</v>
      </c>
      <c r="I57" s="14">
        <v>4464.8100000000004</v>
      </c>
    </row>
    <row r="58" spans="1:9" ht="12.75" customHeight="1">
      <c r="A58" s="8"/>
      <c r="B58" s="11" t="s">
        <v>23</v>
      </c>
      <c r="C58" s="18">
        <v>212.8</v>
      </c>
      <c r="D58" s="17"/>
      <c r="E58" s="20"/>
      <c r="F58" s="17"/>
      <c r="G58" s="13"/>
      <c r="H58" s="13"/>
      <c r="I58" s="19"/>
    </row>
    <row r="59" spans="1:9" ht="12.75" customHeight="1">
      <c r="A59" s="8"/>
      <c r="B59" s="4" t="s">
        <v>0</v>
      </c>
      <c r="C59" s="17"/>
      <c r="D59" s="17"/>
      <c r="E59" s="20">
        <f>C58*0.22</f>
        <v>46.816000000000003</v>
      </c>
      <c r="F59" s="17"/>
      <c r="G59" s="13"/>
      <c r="H59" s="13"/>
      <c r="I59" s="19"/>
    </row>
    <row r="60" spans="1:9" ht="12.75" customHeight="1">
      <c r="A60" s="8"/>
      <c r="B60" s="4" t="s">
        <v>1</v>
      </c>
      <c r="C60" s="17"/>
      <c r="D60" s="17"/>
      <c r="E60" s="20">
        <f>C58*2</f>
        <v>425.6</v>
      </c>
      <c r="F60" s="17"/>
      <c r="G60" s="13"/>
      <c r="H60" s="13"/>
      <c r="I60" s="19"/>
    </row>
    <row r="61" spans="1:9" ht="12.75" customHeight="1">
      <c r="A61" s="8"/>
      <c r="B61" s="4" t="s">
        <v>2</v>
      </c>
      <c r="C61" s="17"/>
      <c r="D61" s="17"/>
      <c r="E61" s="20">
        <f>I65*0.035</f>
        <v>224.89215000000002</v>
      </c>
      <c r="F61" s="17"/>
      <c r="G61" s="13"/>
      <c r="H61" s="13"/>
      <c r="I61" s="19"/>
    </row>
    <row r="62" spans="1:9" ht="12.75" customHeight="1">
      <c r="A62" s="8"/>
      <c r="B62" s="4" t="s">
        <v>3</v>
      </c>
      <c r="C62" s="17"/>
      <c r="D62" s="17"/>
      <c r="E62" s="20">
        <v>258.69</v>
      </c>
      <c r="F62" s="17"/>
      <c r="G62" s="13"/>
      <c r="H62" s="13"/>
      <c r="I62" s="19"/>
    </row>
    <row r="63" spans="1:9" ht="26.25">
      <c r="A63" s="33">
        <v>1</v>
      </c>
      <c r="B63" s="35" t="s">
        <v>34</v>
      </c>
      <c r="C63" s="34" t="s">
        <v>35</v>
      </c>
      <c r="D63" s="34">
        <v>2.1440000000000001</v>
      </c>
      <c r="E63" s="20">
        <v>369</v>
      </c>
      <c r="F63" s="34"/>
      <c r="G63" s="32"/>
      <c r="H63" s="32"/>
      <c r="I63" s="32"/>
    </row>
    <row r="64" spans="1:9">
      <c r="A64" s="37">
        <v>2</v>
      </c>
      <c r="B64" s="35" t="s">
        <v>36</v>
      </c>
      <c r="C64" s="38"/>
      <c r="D64" s="38"/>
      <c r="E64" s="20">
        <v>600</v>
      </c>
      <c r="F64" s="38"/>
      <c r="G64" s="36"/>
      <c r="H64" s="36"/>
      <c r="I64" s="36"/>
    </row>
    <row r="65" spans="1:9" ht="12.75" customHeight="1">
      <c r="A65" s="8"/>
      <c r="B65" s="2" t="s">
        <v>4</v>
      </c>
      <c r="C65" s="17"/>
      <c r="D65" s="17"/>
      <c r="E65" s="21">
        <f>SUM(E59:E64)</f>
        <v>1924.9981500000001</v>
      </c>
      <c r="F65" s="17"/>
      <c r="G65" s="14">
        <v>1669.42</v>
      </c>
      <c r="H65" s="14">
        <v>3146.75</v>
      </c>
      <c r="I65" s="14">
        <v>6425.49</v>
      </c>
    </row>
    <row r="66" spans="1:9">
      <c r="A66" s="8"/>
      <c r="B66" s="2" t="s">
        <v>30</v>
      </c>
      <c r="C66" s="17"/>
      <c r="D66" s="17"/>
      <c r="E66" s="21">
        <f>E65+E57+E50</f>
        <v>5064.7468500000004</v>
      </c>
      <c r="F66" s="18"/>
      <c r="G66" s="14">
        <f>G65+G57+G50</f>
        <v>5008.26</v>
      </c>
      <c r="H66" s="14">
        <f>H65+H57+H50</f>
        <v>9358.0800000000017</v>
      </c>
      <c r="I66" s="19"/>
    </row>
    <row r="67" spans="1:9">
      <c r="A67" s="37"/>
      <c r="B67" s="2" t="s">
        <v>37</v>
      </c>
      <c r="C67" s="38"/>
      <c r="D67" s="38"/>
      <c r="E67" s="21">
        <f>E66+E44</f>
        <v>11489.93535</v>
      </c>
      <c r="F67" s="18"/>
      <c r="G67" s="14">
        <f>G66+G44</f>
        <v>16045.01</v>
      </c>
      <c r="H67" s="14">
        <f>H66+H44</f>
        <v>15875.110000000002</v>
      </c>
      <c r="I67" s="36"/>
    </row>
    <row r="68" spans="1:9">
      <c r="A68" s="37"/>
      <c r="B68" s="2" t="s">
        <v>38</v>
      </c>
      <c r="C68" s="38"/>
      <c r="D68" s="38"/>
      <c r="E68" s="21"/>
      <c r="F68" s="18"/>
      <c r="G68" s="14">
        <f>G67-E67</f>
        <v>4555.0746500000005</v>
      </c>
      <c r="H68" s="14"/>
      <c r="I68" s="36"/>
    </row>
    <row r="69" spans="1:9">
      <c r="A69" s="37"/>
      <c r="B69" s="2" t="s">
        <v>39</v>
      </c>
      <c r="C69" s="38"/>
      <c r="D69" s="38"/>
      <c r="E69" s="21"/>
      <c r="F69" s="18"/>
      <c r="G69" s="14">
        <f>G68+G4</f>
        <v>5417.0746500000005</v>
      </c>
      <c r="H69" s="14"/>
      <c r="I69" s="36"/>
    </row>
    <row r="70" spans="1:9" ht="12.75" customHeight="1">
      <c r="A70" s="1"/>
      <c r="B70" s="2" t="s">
        <v>24</v>
      </c>
      <c r="C70" s="1"/>
      <c r="D70" s="1"/>
      <c r="E70" s="22"/>
      <c r="F70" s="1"/>
      <c r="G70" s="5"/>
      <c r="H70" s="5"/>
      <c r="I70" s="5"/>
    </row>
    <row r="71" spans="1:9" ht="12.75" customHeight="1">
      <c r="A71" s="1"/>
      <c r="B71" s="4" t="s">
        <v>0</v>
      </c>
      <c r="C71" s="6">
        <v>212.8</v>
      </c>
      <c r="D71" s="1"/>
      <c r="E71" s="22">
        <f>C71*0.22</f>
        <v>46.816000000000003</v>
      </c>
      <c r="F71" s="6"/>
      <c r="G71" s="5"/>
      <c r="H71" s="3"/>
      <c r="I71" s="3"/>
    </row>
    <row r="72" spans="1:9" ht="12.75" customHeight="1">
      <c r="A72" s="1"/>
      <c r="B72" s="4" t="s">
        <v>1</v>
      </c>
      <c r="C72" s="6"/>
      <c r="D72" s="6"/>
      <c r="E72" s="22">
        <f>C71*2</f>
        <v>425.6</v>
      </c>
      <c r="F72" s="6"/>
      <c r="G72" s="3"/>
      <c r="H72" s="3"/>
      <c r="I72" s="3"/>
    </row>
    <row r="73" spans="1:9" ht="12.75" customHeight="1">
      <c r="A73" s="1"/>
      <c r="B73" s="4" t="s">
        <v>2</v>
      </c>
      <c r="C73" s="1"/>
      <c r="D73" s="1"/>
      <c r="E73" s="22">
        <f>I75*0.035</f>
        <v>319.90910000000002</v>
      </c>
      <c r="F73" s="1"/>
      <c r="G73" s="5"/>
      <c r="H73" s="5"/>
      <c r="I73" s="3"/>
    </row>
    <row r="74" spans="1:9" ht="12.75" customHeight="1">
      <c r="A74" s="1"/>
      <c r="B74" s="4" t="s">
        <v>3</v>
      </c>
      <c r="C74" s="1"/>
      <c r="D74" s="1"/>
      <c r="E74" s="22">
        <f>E62</f>
        <v>258.69</v>
      </c>
      <c r="F74" s="1"/>
      <c r="G74" s="5"/>
      <c r="H74" s="5"/>
      <c r="I74" s="3"/>
    </row>
    <row r="75" spans="1:9" ht="12.75" customHeight="1">
      <c r="A75" s="1"/>
      <c r="B75" s="2" t="s">
        <v>4</v>
      </c>
      <c r="C75" s="1"/>
      <c r="D75" s="1"/>
      <c r="E75" s="23">
        <f>SUM(E71:E74)</f>
        <v>1051.0151000000001</v>
      </c>
      <c r="F75" s="6"/>
      <c r="G75" s="3">
        <v>1669.42</v>
      </c>
      <c r="H75" s="3">
        <v>1357.23</v>
      </c>
      <c r="I75" s="3">
        <v>9140.26</v>
      </c>
    </row>
    <row r="76" spans="1:9" ht="12.75" customHeight="1">
      <c r="A76" s="1"/>
      <c r="B76" s="2" t="s">
        <v>25</v>
      </c>
      <c r="C76" s="1"/>
      <c r="D76" s="1"/>
      <c r="E76" s="22"/>
      <c r="F76" s="1"/>
      <c r="G76" s="5"/>
      <c r="H76" s="5"/>
      <c r="I76" s="3"/>
    </row>
    <row r="77" spans="1:9" ht="12.75" customHeight="1">
      <c r="A77" s="1"/>
      <c r="B77" s="4" t="s">
        <v>0</v>
      </c>
      <c r="C77" s="6">
        <v>212.8</v>
      </c>
      <c r="D77" s="1"/>
      <c r="E77" s="22">
        <f>C77*0.22</f>
        <v>46.816000000000003</v>
      </c>
      <c r="F77" s="1"/>
      <c r="G77" s="5"/>
      <c r="H77" s="5"/>
      <c r="I77" s="3"/>
    </row>
    <row r="78" spans="1:9" ht="12.75" customHeight="1">
      <c r="A78" s="1"/>
      <c r="B78" s="4" t="s">
        <v>1</v>
      </c>
      <c r="C78" s="6"/>
      <c r="D78" s="6"/>
      <c r="E78" s="22">
        <f>C77*2</f>
        <v>425.6</v>
      </c>
      <c r="F78" s="1"/>
      <c r="G78" s="5"/>
      <c r="H78" s="5"/>
      <c r="I78" s="3"/>
    </row>
    <row r="79" spans="1:9" ht="12.75" customHeight="1">
      <c r="A79" s="1"/>
      <c r="B79" s="4" t="s">
        <v>2</v>
      </c>
      <c r="C79" s="1"/>
      <c r="D79" s="1"/>
      <c r="E79" s="22">
        <f>I81*0.035</f>
        <v>365.92290000000003</v>
      </c>
      <c r="F79" s="1"/>
      <c r="G79" s="3"/>
      <c r="H79" s="3"/>
      <c r="I79" s="3"/>
    </row>
    <row r="80" spans="1:9" ht="12.75" customHeight="1">
      <c r="A80" s="1"/>
      <c r="B80" s="4" t="s">
        <v>3</v>
      </c>
      <c r="C80" s="1"/>
      <c r="D80" s="1"/>
      <c r="E80" s="22">
        <f>E74</f>
        <v>258.69</v>
      </c>
      <c r="F80" s="1"/>
      <c r="G80" s="3"/>
      <c r="H80" s="3"/>
      <c r="I80" s="3"/>
    </row>
    <row r="81" spans="1:9" ht="12.75" customHeight="1">
      <c r="A81" s="1"/>
      <c r="B81" s="2" t="s">
        <v>4</v>
      </c>
      <c r="C81" s="1"/>
      <c r="D81" s="1"/>
      <c r="E81" s="23">
        <f>SUM(E77:E80)</f>
        <v>1097.0289</v>
      </c>
      <c r="F81" s="1"/>
      <c r="G81" s="3">
        <v>1669.42</v>
      </c>
      <c r="H81" s="3">
        <v>1484.68</v>
      </c>
      <c r="I81" s="3">
        <v>10454.94</v>
      </c>
    </row>
    <row r="82" spans="1:9" ht="12.75" customHeight="1">
      <c r="A82" s="1"/>
      <c r="B82" s="2" t="s">
        <v>26</v>
      </c>
      <c r="C82" s="1"/>
      <c r="D82" s="1"/>
      <c r="E82" s="22"/>
      <c r="F82" s="1"/>
      <c r="G82" s="5"/>
      <c r="H82" s="5"/>
      <c r="I82" s="3"/>
    </row>
    <row r="83" spans="1:9" ht="12.75" customHeight="1">
      <c r="A83" s="1"/>
      <c r="B83" s="4" t="s">
        <v>0</v>
      </c>
      <c r="C83" s="6">
        <v>212.8</v>
      </c>
      <c r="D83" s="1"/>
      <c r="E83" s="22">
        <f>C83*0.22</f>
        <v>46.816000000000003</v>
      </c>
      <c r="F83" s="1"/>
      <c r="G83" s="5"/>
      <c r="H83" s="5"/>
      <c r="I83" s="3"/>
    </row>
    <row r="84" spans="1:9" ht="12.75" customHeight="1">
      <c r="A84" s="6"/>
      <c r="B84" s="4" t="s">
        <v>1</v>
      </c>
      <c r="C84" s="6"/>
      <c r="D84" s="6"/>
      <c r="E84" s="22">
        <f>C83*2</f>
        <v>425.6</v>
      </c>
      <c r="F84" s="1"/>
      <c r="G84" s="5"/>
      <c r="H84" s="5"/>
      <c r="I84" s="3"/>
    </row>
    <row r="85" spans="1:9" ht="12.75" customHeight="1">
      <c r="A85" s="6"/>
      <c r="B85" s="4" t="s">
        <v>2</v>
      </c>
      <c r="C85" s="1"/>
      <c r="D85" s="1"/>
      <c r="E85" s="22">
        <f>I87*0.035</f>
        <v>363.37980000000005</v>
      </c>
      <c r="F85" s="1"/>
      <c r="G85" s="5"/>
      <c r="H85" s="5"/>
      <c r="I85" s="3"/>
    </row>
    <row r="86" spans="1:9" ht="12.75" customHeight="1">
      <c r="A86" s="9"/>
      <c r="B86" s="4" t="s">
        <v>3</v>
      </c>
      <c r="C86" s="1"/>
      <c r="D86" s="1"/>
      <c r="E86" s="22">
        <f>E80</f>
        <v>258.69</v>
      </c>
      <c r="F86" s="1"/>
      <c r="G86" s="5"/>
      <c r="H86" s="5"/>
      <c r="I86" s="3"/>
    </row>
    <row r="87" spans="1:9" ht="12.75" customHeight="1">
      <c r="A87" s="6"/>
      <c r="B87" s="2" t="s">
        <v>4</v>
      </c>
      <c r="C87" s="1"/>
      <c r="D87" s="1"/>
      <c r="E87" s="23">
        <f>SUM(E83:E86)</f>
        <v>1094.4858000000002</v>
      </c>
      <c r="F87" s="1"/>
      <c r="G87" s="3">
        <v>1669.42</v>
      </c>
      <c r="H87" s="3">
        <v>1009.17</v>
      </c>
      <c r="I87" s="3">
        <v>10382.280000000001</v>
      </c>
    </row>
    <row r="88" spans="1:9">
      <c r="A88" s="1"/>
      <c r="B88" s="2" t="s">
        <v>31</v>
      </c>
      <c r="C88" s="1"/>
      <c r="D88" s="1"/>
      <c r="E88" s="23">
        <f>E87+E81+E75</f>
        <v>3242.5298000000003</v>
      </c>
      <c r="F88" s="1"/>
      <c r="G88" s="3">
        <f>G87+G81+G75</f>
        <v>5008.26</v>
      </c>
      <c r="H88" s="3">
        <f>H87+H81+H75</f>
        <v>3851.08</v>
      </c>
      <c r="I88" s="3"/>
    </row>
    <row r="89" spans="1:9">
      <c r="A89" s="1"/>
      <c r="B89" s="2" t="s">
        <v>40</v>
      </c>
      <c r="C89" s="1"/>
      <c r="D89" s="1"/>
      <c r="E89" s="23">
        <f>E88+E67</f>
        <v>14732.46515</v>
      </c>
      <c r="F89" s="1"/>
      <c r="G89" s="3">
        <f>G88+G67</f>
        <v>21053.27</v>
      </c>
      <c r="H89" s="3">
        <f>H88+H67</f>
        <v>19726.190000000002</v>
      </c>
      <c r="I89" s="3"/>
    </row>
    <row r="90" spans="1:9" ht="12.75" customHeight="1">
      <c r="A90" s="1"/>
      <c r="B90" s="2" t="s">
        <v>39</v>
      </c>
      <c r="C90" s="1"/>
      <c r="D90" s="1"/>
      <c r="E90" s="22"/>
      <c r="F90" s="1"/>
      <c r="G90" s="3">
        <f>G69+G88-E88</f>
        <v>7182.8048500000004</v>
      </c>
      <c r="H90" s="5"/>
      <c r="I90" s="3"/>
    </row>
  </sheetData>
  <mergeCells count="10">
    <mergeCell ref="G2:G3"/>
    <mergeCell ref="H2:H3"/>
    <mergeCell ref="I2:I3"/>
    <mergeCell ref="A1:B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2014-06-17T09:43:49Z</dcterms:modified>
</cp:coreProperties>
</file>