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<sst xmlns="http://schemas.openxmlformats.org/spreadsheetml/2006/main" count="105" uniqueCount="49">
  <si>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</si>
  <si>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</si>
  <si>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</si>
  <si>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</si>
  <si>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</si>
  <si>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</si>
  <si>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</si>
  <si>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</si>
  <si>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</si>
  <si>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</si>
  <si>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СОФЬИ ПЕРОВСКОЙ,9</t>
  </si>
  <si>
    <t>СТАТЬЯ "СОДЕРЖАНИЕ И ТЕКУЩИЙ РЕМОНТ ОБЩЕГО ИМУЩЕСТВА"</t>
  </si>
  <si>
    <t>услуги по управлению домом</t>
  </si>
  <si>
    <t>услуги ИРЦ</t>
  </si>
  <si>
    <t>сбор и вывоз ТБО</t>
  </si>
  <si>
    <t>Итого за 2 квартал:</t>
  </si>
  <si>
    <t>Итого за 6 месяцев:</t>
  </si>
  <si>
    <t>Итого за 3 квартал:</t>
  </si>
  <si>
    <t>Итого за 9 месяцев:</t>
  </si>
  <si>
    <t>итого за 1 квартал:</t>
  </si>
  <si>
    <t>итога за 4 квартал:</t>
  </si>
  <si>
    <t>перерасход за 2012 год:</t>
  </si>
  <si>
    <t>ЯНВАРЬ 2013г.</t>
  </si>
  <si>
    <t>ФЕВРАЛЬ 2013г.</t>
  </si>
  <si>
    <t>МАРТ 2013г</t>
  </si>
  <si>
    <t>АПРЕЛЬ 2013г</t>
  </si>
  <si>
    <t xml:space="preserve">МАЙ 2013 г. </t>
  </si>
  <si>
    <t xml:space="preserve">ИЮНЬ 2013г. </t>
  </si>
  <si>
    <t>ИЮЛЬ 2013г</t>
  </si>
  <si>
    <t>АВГУСТ 2013г.</t>
  </si>
  <si>
    <t>СЕНТЯБРЬ 2013</t>
  </si>
  <si>
    <t xml:space="preserve">ОКТЯБРЬ 2013г </t>
  </si>
  <si>
    <t xml:space="preserve">НОЯБРЬ 2013г </t>
  </si>
  <si>
    <t>ДЕКАБРЬ 2013</t>
  </si>
  <si>
    <t>итого за 2013год:</t>
  </si>
  <si>
    <t>перерасход средств  с учетом 2012 года:</t>
  </si>
  <si>
    <t>обслуживание инженерных сетей</t>
  </si>
  <si>
    <t>ч/час</t>
  </si>
  <si>
    <t>вывоз мусора с контейнеров</t>
  </si>
  <si>
    <t>вывоз мусора с погрузкой трактором</t>
  </si>
  <si>
    <t>слив и наполнение водой системы отопления с осмотром системы</t>
  </si>
  <si>
    <t>1000м3</t>
  </si>
  <si>
    <t>вывоз мусора машиной</t>
  </si>
  <si>
    <t>Смена электросчетчиков</t>
  </si>
  <si>
    <t>100шт</t>
  </si>
  <si>
    <t>вывоз мусора</t>
  </si>
  <si>
    <t>перепрограммировка ОДПУ эл.энергии</t>
  </si>
  <si>
    <t>ОАО "Свердловэнергосбыт"</t>
  </si>
  <si>
    <t>экономия средств  за 2013год: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</si>
</sst>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" fontId="1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58">
      <selection activeCell="G78" sqref="G78"/>
    </sheetView>
  </sheetViews>
  <sheetFormatPr defaultColWidth="9.33203125" defaultRowHeight="12.75"/>
  <cols>
    <col min="1" max="1" width="6.5" style="0" customWidth="1"/>
    <col min="2" max="2" width="46.66015625" style="0" customWidth="1"/>
    <col min="5" max="5" width="14.5" style="36" customWidth="1"/>
    <col min="6" max="6" width="18.5" style="30" customWidth="1"/>
    <col min="7" max="7" width="13.66015625" style="30" customWidth="1"/>
    <col min="8" max="8" width="13.83203125" style="30" customWidth="1"/>
    <col min="9" max="9" width="13.16015625" style="30" customWidth="1"/>
  </cols>
  <sheetData>
    <row r="1" spans="1:9" ht="12.75">
      <c r="A1" s="6"/>
      <c r="B1" s="1" t="s">
        <v>10</v>
      </c>
      <c r="D1" s="6" t="s">
        <v>11</v>
      </c>
      <c r="E1" s="22"/>
      <c r="F1" s="22"/>
      <c r="G1" s="22"/>
      <c r="H1" s="22"/>
      <c r="I1" s="22"/>
    </row>
    <row r="2" spans="1:9" ht="12.75">
      <c r="A2" s="41" t="s">
        <v>0</v>
      </c>
      <c r="B2" s="41" t="s">
        <v>1</v>
      </c>
      <c r="C2" s="41" t="s">
        <v>2</v>
      </c>
      <c r="D2" s="41" t="s">
        <v>3</v>
      </c>
      <c r="E2" s="40" t="s">
        <v>7</v>
      </c>
      <c r="F2" s="39" t="s">
        <v>4</v>
      </c>
      <c r="G2" s="39" t="s">
        <v>5</v>
      </c>
      <c r="H2" s="39" t="s">
        <v>6</v>
      </c>
      <c r="I2" s="39"/>
    </row>
    <row r="3" spans="1:9" ht="12" customHeight="1">
      <c r="A3" s="41"/>
      <c r="B3" s="41"/>
      <c r="C3" s="41"/>
      <c r="D3" s="41"/>
      <c r="E3" s="40"/>
      <c r="F3" s="39"/>
      <c r="G3" s="39"/>
      <c r="H3" s="39"/>
      <c r="I3" s="39"/>
    </row>
    <row r="4" spans="1:9" ht="12" customHeight="1">
      <c r="A4" s="13"/>
      <c r="B4" s="2" t="s">
        <v>21</v>
      </c>
      <c r="C4" s="3"/>
      <c r="D4" s="3"/>
      <c r="E4" s="17"/>
      <c r="F4" s="14"/>
      <c r="G4" s="15">
        <v>11885</v>
      </c>
      <c r="H4" s="14"/>
      <c r="I4" s="23"/>
    </row>
    <row r="5" spans="1:9" ht="12.75">
      <c r="A5" s="13"/>
      <c r="B5" s="2" t="s">
        <v>22</v>
      </c>
      <c r="C5" s="13"/>
      <c r="D5" s="13"/>
      <c r="E5" s="34"/>
      <c r="F5" s="23"/>
      <c r="G5" s="23"/>
      <c r="H5" s="23"/>
      <c r="I5" s="23"/>
    </row>
    <row r="6" spans="1:9" ht="12.75">
      <c r="A6" s="13"/>
      <c r="B6" s="11" t="s">
        <v>8</v>
      </c>
      <c r="C6" s="2">
        <v>374.4</v>
      </c>
      <c r="D6" s="13"/>
      <c r="E6" s="24">
        <f>C6*0.22</f>
        <v>82.368</v>
      </c>
      <c r="F6" s="23"/>
      <c r="G6" s="23"/>
      <c r="H6" s="23"/>
      <c r="I6" s="23"/>
    </row>
    <row r="7" spans="1:9" ht="12.75">
      <c r="A7" s="13"/>
      <c r="B7" s="11" t="s">
        <v>12</v>
      </c>
      <c r="C7" s="13"/>
      <c r="D7" s="13"/>
      <c r="E7" s="24">
        <f>C6*2</f>
        <v>748.8</v>
      </c>
      <c r="F7" s="23"/>
      <c r="G7" s="23"/>
      <c r="H7" s="23"/>
      <c r="I7" s="23"/>
    </row>
    <row r="8" spans="1:9" ht="12.75">
      <c r="A8" s="13"/>
      <c r="B8" s="11" t="s">
        <v>13</v>
      </c>
      <c r="C8" s="13"/>
      <c r="D8" s="13"/>
      <c r="E8" s="24">
        <f>I10*0.035</f>
        <v>1003.2932000000001</v>
      </c>
      <c r="F8" s="23"/>
      <c r="G8" s="23"/>
      <c r="H8" s="23"/>
      <c r="I8" s="23"/>
    </row>
    <row r="9" spans="1:9" ht="12.75">
      <c r="A9" s="13"/>
      <c r="B9" s="11" t="s">
        <v>14</v>
      </c>
      <c r="C9" s="13"/>
      <c r="D9" s="13"/>
      <c r="E9" s="24">
        <v>1078.95</v>
      </c>
      <c r="F9" s="23"/>
      <c r="G9" s="23"/>
      <c r="H9" s="23"/>
      <c r="I9" s="23"/>
    </row>
    <row r="10" spans="1:9" ht="12.75">
      <c r="A10" s="13"/>
      <c r="B10" s="2" t="s">
        <v>9</v>
      </c>
      <c r="C10" s="13"/>
      <c r="D10" s="13"/>
      <c r="E10" s="16">
        <f>SUM(E6:E9)</f>
        <v>2913.4112</v>
      </c>
      <c r="F10" s="23"/>
      <c r="G10" s="15">
        <v>4140.87</v>
      </c>
      <c r="H10" s="15">
        <v>2915.95</v>
      </c>
      <c r="I10" s="16">
        <v>28665.52</v>
      </c>
    </row>
    <row r="11" spans="1:9" ht="12.75">
      <c r="A11" s="3"/>
      <c r="B11" s="2" t="s">
        <v>23</v>
      </c>
      <c r="C11" s="3"/>
      <c r="D11" s="3"/>
      <c r="E11" s="17"/>
      <c r="F11" s="14"/>
      <c r="I11" s="15"/>
    </row>
    <row r="12" spans="1:9" ht="12.75">
      <c r="A12" s="3"/>
      <c r="B12" s="11" t="s">
        <v>8</v>
      </c>
      <c r="C12" s="5">
        <v>374.4</v>
      </c>
      <c r="D12" s="5"/>
      <c r="E12" s="24">
        <f>C12*0.22</f>
        <v>82.368</v>
      </c>
      <c r="F12" s="15"/>
      <c r="G12" s="15"/>
      <c r="H12" s="15"/>
      <c r="I12" s="15"/>
    </row>
    <row r="13" spans="1:9" ht="12.75">
      <c r="A13" s="3"/>
      <c r="B13" s="11" t="s">
        <v>12</v>
      </c>
      <c r="C13" s="3"/>
      <c r="D13" s="3"/>
      <c r="E13" s="24">
        <f>C12*2</f>
        <v>748.8</v>
      </c>
      <c r="F13" s="14"/>
      <c r="G13" s="14"/>
      <c r="H13" s="14"/>
      <c r="I13" s="14"/>
    </row>
    <row r="14" spans="1:9" ht="12.75">
      <c r="A14" s="3"/>
      <c r="B14" s="11" t="s">
        <v>13</v>
      </c>
      <c r="C14" s="3"/>
      <c r="D14" s="3"/>
      <c r="E14" s="17">
        <f>I16*0.035</f>
        <v>1040.6564</v>
      </c>
      <c r="F14" s="14"/>
      <c r="G14" s="14"/>
      <c r="H14" s="14"/>
      <c r="I14" s="14"/>
    </row>
    <row r="15" spans="1:9" ht="12.75">
      <c r="A15" s="3"/>
      <c r="B15" s="11" t="s">
        <v>14</v>
      </c>
      <c r="C15" s="3"/>
      <c r="D15" s="3"/>
      <c r="E15" s="24">
        <v>1078.95</v>
      </c>
      <c r="F15" s="14"/>
      <c r="G15" s="14"/>
      <c r="H15" s="14"/>
      <c r="I15" s="14"/>
    </row>
    <row r="16" spans="1:9" ht="12.75">
      <c r="A16" s="3"/>
      <c r="B16" s="2" t="s">
        <v>9</v>
      </c>
      <c r="C16" s="3"/>
      <c r="D16" s="3"/>
      <c r="E16" s="15">
        <f>SUM(E12:E15)</f>
        <v>2950.7744000000002</v>
      </c>
      <c r="F16" s="14"/>
      <c r="G16" s="15">
        <v>4140.87</v>
      </c>
      <c r="H16" s="15">
        <v>3538.58</v>
      </c>
      <c r="I16" s="15">
        <v>29733.04</v>
      </c>
    </row>
    <row r="17" spans="1:9" ht="12.75">
      <c r="A17" s="3"/>
      <c r="B17" s="2" t="s">
        <v>24</v>
      </c>
      <c r="C17" s="3"/>
      <c r="D17" s="3"/>
      <c r="E17" s="17"/>
      <c r="F17" s="14"/>
      <c r="G17" s="14"/>
      <c r="H17" s="14"/>
      <c r="I17" s="14"/>
    </row>
    <row r="18" spans="1:9" ht="12.75">
      <c r="A18" s="3"/>
      <c r="B18" s="11" t="s">
        <v>8</v>
      </c>
      <c r="C18" s="5">
        <v>374.4</v>
      </c>
      <c r="D18" s="5"/>
      <c r="E18" s="24">
        <f>C18*0.22</f>
        <v>82.368</v>
      </c>
      <c r="F18" s="14"/>
      <c r="G18" s="17"/>
      <c r="H18" s="15"/>
      <c r="I18" s="15"/>
    </row>
    <row r="19" spans="1:9" ht="12.75">
      <c r="A19" s="3"/>
      <c r="B19" s="11" t="s">
        <v>12</v>
      </c>
      <c r="C19" s="3"/>
      <c r="D19" s="3"/>
      <c r="E19" s="24">
        <f>C18*2</f>
        <v>748.8</v>
      </c>
      <c r="F19" s="15"/>
      <c r="G19" s="15"/>
      <c r="H19" s="15"/>
      <c r="I19" s="15"/>
    </row>
    <row r="20" spans="1:9" ht="12.75">
      <c r="A20" s="3"/>
      <c r="B20" s="11" t="s">
        <v>13</v>
      </c>
      <c r="C20" s="3"/>
      <c r="D20" s="3"/>
      <c r="E20" s="17">
        <f>I22*0.035</f>
        <v>960.1455500000001</v>
      </c>
      <c r="F20" s="15"/>
      <c r="G20" s="17"/>
      <c r="H20" s="15"/>
      <c r="I20" s="15"/>
    </row>
    <row r="21" spans="1:9" ht="12.75">
      <c r="A21" s="3"/>
      <c r="B21" s="11" t="s">
        <v>14</v>
      </c>
      <c r="C21" s="3"/>
      <c r="D21" s="3"/>
      <c r="E21" s="24">
        <v>1078.95</v>
      </c>
      <c r="F21" s="15"/>
      <c r="G21" s="17"/>
      <c r="H21" s="15"/>
      <c r="I21" s="15"/>
    </row>
    <row r="22" spans="1:9" ht="12.75">
      <c r="A22" s="3"/>
      <c r="B22" s="2" t="s">
        <v>9</v>
      </c>
      <c r="C22" s="3"/>
      <c r="D22" s="3"/>
      <c r="E22" s="15">
        <f>SUM(E18:E21)</f>
        <v>2870.2635499999997</v>
      </c>
      <c r="F22" s="15"/>
      <c r="G22" s="15">
        <v>4140.87</v>
      </c>
      <c r="H22" s="15">
        <v>2991.68</v>
      </c>
      <c r="I22" s="15">
        <v>27432.73</v>
      </c>
    </row>
    <row r="23" spans="1:9" ht="12.75">
      <c r="A23" s="4"/>
      <c r="B23" s="2" t="s">
        <v>19</v>
      </c>
      <c r="C23" s="3"/>
      <c r="D23" s="3"/>
      <c r="E23" s="15">
        <f>E10+E16+E22</f>
        <v>8734.44915</v>
      </c>
      <c r="F23" s="14"/>
      <c r="G23" s="15">
        <f>G22+G16+G10</f>
        <v>12422.61</v>
      </c>
      <c r="H23" s="15">
        <f>H22+H16+H10</f>
        <v>9446.21</v>
      </c>
      <c r="I23" s="15">
        <f>I22+I16+I10</f>
        <v>85831.29000000001</v>
      </c>
    </row>
    <row r="24" spans="1:9" ht="12.75">
      <c r="A24" s="3"/>
      <c r="B24" s="2" t="s">
        <v>25</v>
      </c>
      <c r="C24" s="3"/>
      <c r="D24" s="3"/>
      <c r="E24" s="17"/>
      <c r="F24" s="14"/>
      <c r="G24" s="15"/>
      <c r="H24" s="14"/>
      <c r="I24" s="15"/>
    </row>
    <row r="25" spans="1:9" ht="12.75">
      <c r="A25" s="3"/>
      <c r="B25" s="11" t="s">
        <v>8</v>
      </c>
      <c r="C25" s="5">
        <v>374.4</v>
      </c>
      <c r="D25" s="3"/>
      <c r="E25" s="24">
        <f>C25*0.22</f>
        <v>82.368</v>
      </c>
      <c r="F25" s="14"/>
      <c r="G25" s="14"/>
      <c r="H25" s="14"/>
      <c r="I25" s="15"/>
    </row>
    <row r="26" spans="1:9" ht="12.75">
      <c r="A26" s="3"/>
      <c r="B26" s="11" t="s">
        <v>12</v>
      </c>
      <c r="C26" s="3"/>
      <c r="D26" s="3"/>
      <c r="E26" s="24">
        <f>C25*2</f>
        <v>748.8</v>
      </c>
      <c r="F26" s="14"/>
      <c r="G26" s="17"/>
      <c r="H26" s="15"/>
      <c r="I26" s="15"/>
    </row>
    <row r="27" spans="1:9" ht="12.75">
      <c r="A27" s="3"/>
      <c r="B27" s="11" t="s">
        <v>13</v>
      </c>
      <c r="C27" s="5"/>
      <c r="D27" s="5"/>
      <c r="E27" s="17">
        <f>I37*0.035</f>
        <v>663.8709000000001</v>
      </c>
      <c r="F27" s="15"/>
      <c r="G27" s="15"/>
      <c r="H27" s="15"/>
      <c r="I27" s="15"/>
    </row>
    <row r="28" spans="1:9" ht="12.75">
      <c r="A28" s="3"/>
      <c r="B28" s="11" t="s">
        <v>14</v>
      </c>
      <c r="C28" s="3"/>
      <c r="D28" s="3"/>
      <c r="E28" s="24">
        <f>1078.95</f>
        <v>1078.95</v>
      </c>
      <c r="F28" s="14"/>
      <c r="G28" s="14"/>
      <c r="H28" s="14"/>
      <c r="I28" s="15"/>
    </row>
    <row r="29" spans="1:9" ht="12.75">
      <c r="A29" s="3">
        <v>1</v>
      </c>
      <c r="B29" s="11" t="s">
        <v>36</v>
      </c>
      <c r="C29" s="32" t="s">
        <v>37</v>
      </c>
      <c r="D29" s="3">
        <v>4</v>
      </c>
      <c r="E29" s="24">
        <v>772</v>
      </c>
      <c r="F29" s="14"/>
      <c r="G29" s="14"/>
      <c r="H29" s="14"/>
      <c r="I29" s="15"/>
    </row>
    <row r="30" spans="1:9" ht="12.75">
      <c r="A30" s="3">
        <v>2</v>
      </c>
      <c r="B30" s="11" t="s">
        <v>38</v>
      </c>
      <c r="C30" s="32"/>
      <c r="D30" s="3"/>
      <c r="E30" s="24">
        <v>540</v>
      </c>
      <c r="F30" s="14"/>
      <c r="G30" s="14"/>
      <c r="H30" s="14"/>
      <c r="I30" s="15"/>
    </row>
    <row r="31" spans="1:9" ht="12.75">
      <c r="A31" s="3"/>
      <c r="B31" s="2" t="s">
        <v>9</v>
      </c>
      <c r="C31" s="3"/>
      <c r="D31" s="3"/>
      <c r="E31" s="15">
        <f>SUM(E25:E30)</f>
        <v>3885.9889000000003</v>
      </c>
      <c r="F31" s="14"/>
      <c r="G31" s="15">
        <v>4140.87</v>
      </c>
      <c r="H31" s="15">
        <v>6001.69</v>
      </c>
      <c r="I31" s="15">
        <v>28798.47</v>
      </c>
    </row>
    <row r="32" spans="1:9" ht="12.75">
      <c r="A32" s="18"/>
      <c r="B32" s="19" t="s">
        <v>26</v>
      </c>
      <c r="C32" s="20"/>
      <c r="D32" s="20"/>
      <c r="E32" s="25"/>
      <c r="F32" s="25"/>
      <c r="G32" s="25"/>
      <c r="H32" s="25"/>
      <c r="I32" s="25"/>
    </row>
    <row r="33" spans="1:9" ht="12.75">
      <c r="A33" s="18"/>
      <c r="B33" s="21" t="s">
        <v>8</v>
      </c>
      <c r="C33" s="20">
        <v>374.4</v>
      </c>
      <c r="D33" s="18"/>
      <c r="E33" s="24">
        <f>C33*0.22</f>
        <v>82.368</v>
      </c>
      <c r="F33" s="26"/>
      <c r="G33" s="26"/>
      <c r="H33" s="26"/>
      <c r="I33" s="25"/>
    </row>
    <row r="34" spans="1:9" ht="12.75">
      <c r="A34" s="18"/>
      <c r="B34" s="21" t="s">
        <v>12</v>
      </c>
      <c r="C34" s="18"/>
      <c r="D34" s="18"/>
      <c r="E34" s="24">
        <f>C33*5</f>
        <v>1872</v>
      </c>
      <c r="F34" s="26"/>
      <c r="G34" s="26"/>
      <c r="H34" s="26"/>
      <c r="I34" s="25"/>
    </row>
    <row r="35" spans="1:9" ht="12.75">
      <c r="A35" s="18"/>
      <c r="B35" s="21" t="s">
        <v>13</v>
      </c>
      <c r="C35" s="18"/>
      <c r="D35" s="18"/>
      <c r="E35" s="27">
        <f>I37*0.035</f>
        <v>663.8709000000001</v>
      </c>
      <c r="F35" s="26"/>
      <c r="G35" s="26"/>
      <c r="H35" s="26"/>
      <c r="I35" s="25"/>
    </row>
    <row r="36" spans="1:9" ht="12.75">
      <c r="A36" s="18"/>
      <c r="B36" s="21" t="s">
        <v>14</v>
      </c>
      <c r="C36" s="18"/>
      <c r="D36" s="18"/>
      <c r="E36" s="24">
        <v>1078.95</v>
      </c>
      <c r="F36" s="26"/>
      <c r="G36" s="25"/>
      <c r="H36" s="25"/>
      <c r="I36" s="25"/>
    </row>
    <row r="37" spans="1:9" ht="12.75">
      <c r="A37" s="3"/>
      <c r="B37" s="2" t="s">
        <v>9</v>
      </c>
      <c r="C37" s="3"/>
      <c r="D37" s="3"/>
      <c r="E37" s="15">
        <f>SUM(E33:E36)</f>
        <v>3697.1889</v>
      </c>
      <c r="F37" s="14"/>
      <c r="G37" s="15">
        <v>4140.87</v>
      </c>
      <c r="H37" s="15">
        <v>2407.26</v>
      </c>
      <c r="I37" s="15">
        <v>18967.74</v>
      </c>
    </row>
    <row r="38" spans="1:9" ht="12.75">
      <c r="A38" s="3"/>
      <c r="B38" s="2" t="s">
        <v>27</v>
      </c>
      <c r="C38" s="3"/>
      <c r="D38" s="3"/>
      <c r="E38" s="17"/>
      <c r="F38" s="14"/>
      <c r="G38" s="14"/>
      <c r="H38" s="14"/>
      <c r="I38" s="15"/>
    </row>
    <row r="39" spans="1:9" ht="12.75">
      <c r="A39" s="3"/>
      <c r="B39" s="11" t="s">
        <v>8</v>
      </c>
      <c r="C39" s="5">
        <v>374.4</v>
      </c>
      <c r="D39" s="3"/>
      <c r="E39" s="17">
        <f>C39*0.22</f>
        <v>82.368</v>
      </c>
      <c r="F39" s="14"/>
      <c r="G39" s="14"/>
      <c r="H39" s="14"/>
      <c r="I39" s="15"/>
    </row>
    <row r="40" spans="1:9" ht="12.75">
      <c r="A40" s="3"/>
      <c r="B40" s="11" t="s">
        <v>12</v>
      </c>
      <c r="C40" s="3"/>
      <c r="D40" s="3"/>
      <c r="E40" s="17">
        <f>C39*2</f>
        <v>748.8</v>
      </c>
      <c r="F40" s="14"/>
      <c r="G40" s="14"/>
      <c r="H40" s="14"/>
      <c r="I40" s="15"/>
    </row>
    <row r="41" spans="1:9" ht="12.75">
      <c r="A41" s="3"/>
      <c r="B41" s="11" t="s">
        <v>13</v>
      </c>
      <c r="C41" s="3"/>
      <c r="D41" s="3"/>
      <c r="E41" s="17">
        <f>I43*0.035</f>
        <v>285.52860000000004</v>
      </c>
      <c r="F41" s="14"/>
      <c r="G41" s="14"/>
      <c r="H41" s="14"/>
      <c r="I41" s="15"/>
    </row>
    <row r="42" spans="1:9" ht="12.75">
      <c r="A42" s="3"/>
      <c r="B42" s="11" t="s">
        <v>14</v>
      </c>
      <c r="C42" s="3"/>
      <c r="D42" s="3"/>
      <c r="E42" s="17">
        <v>1078.95</v>
      </c>
      <c r="F42" s="14"/>
      <c r="G42" s="14"/>
      <c r="H42" s="14"/>
      <c r="I42" s="15"/>
    </row>
    <row r="43" spans="1:9" ht="12.75">
      <c r="A43" s="3"/>
      <c r="B43" s="2" t="s">
        <v>9</v>
      </c>
      <c r="C43" s="3"/>
      <c r="D43" s="3"/>
      <c r="E43" s="15">
        <f>SUM(E39:E42)</f>
        <v>2195.6466</v>
      </c>
      <c r="F43" s="14"/>
      <c r="G43" s="15">
        <v>4140.87</v>
      </c>
      <c r="H43" s="15">
        <v>3427.18</v>
      </c>
      <c r="I43" s="15">
        <v>8157.96</v>
      </c>
    </row>
    <row r="44" spans="1:9" ht="12.75">
      <c r="A44" s="3"/>
      <c r="B44" s="2" t="s">
        <v>15</v>
      </c>
      <c r="C44" s="3"/>
      <c r="D44" s="3"/>
      <c r="E44" s="15">
        <f>E43+E37+E31</f>
        <v>9778.824400000001</v>
      </c>
      <c r="F44" s="14"/>
      <c r="G44" s="15">
        <f>G43+G37+G31</f>
        <v>12422.61</v>
      </c>
      <c r="H44" s="15">
        <f>H43+H37+H31</f>
        <v>11836.130000000001</v>
      </c>
      <c r="I44" s="15">
        <f>I43+I37+I31</f>
        <v>55924.17</v>
      </c>
    </row>
    <row r="45" spans="1:9" ht="12.75">
      <c r="A45" s="3"/>
      <c r="B45" s="2" t="s">
        <v>16</v>
      </c>
      <c r="C45" s="3"/>
      <c r="D45" s="3"/>
      <c r="E45" s="15">
        <f>E44+E23</f>
        <v>18513.27355</v>
      </c>
      <c r="F45" s="14"/>
      <c r="G45" s="15">
        <f>G44+G23</f>
        <v>24845.22</v>
      </c>
      <c r="H45" s="15">
        <f>H44+H23</f>
        <v>21282.34</v>
      </c>
      <c r="I45" s="15">
        <f>I44+I23</f>
        <v>141755.46000000002</v>
      </c>
    </row>
    <row r="46" spans="1:9" ht="12.75">
      <c r="A46" s="3"/>
      <c r="B46" s="2" t="s">
        <v>28</v>
      </c>
      <c r="C46" s="3"/>
      <c r="D46" s="3"/>
      <c r="E46" s="17"/>
      <c r="F46" s="14"/>
      <c r="G46" s="14"/>
      <c r="H46" s="14"/>
      <c r="I46" s="14"/>
    </row>
    <row r="47" spans="1:9" ht="12.75">
      <c r="A47" s="3"/>
      <c r="B47" s="11" t="s">
        <v>8</v>
      </c>
      <c r="C47" s="5">
        <v>374.4</v>
      </c>
      <c r="D47" s="3"/>
      <c r="E47" s="17">
        <f>C47*0.22</f>
        <v>82.368</v>
      </c>
      <c r="F47" s="14"/>
      <c r="G47" s="14"/>
      <c r="H47" s="14"/>
      <c r="I47" s="14"/>
    </row>
    <row r="48" spans="1:9" ht="12.75">
      <c r="A48" s="3"/>
      <c r="B48" s="11" t="s">
        <v>12</v>
      </c>
      <c r="C48" s="5"/>
      <c r="D48" s="5"/>
      <c r="E48" s="17">
        <f>C47*2</f>
        <v>748.8</v>
      </c>
      <c r="F48" s="14"/>
      <c r="G48" s="15"/>
      <c r="H48" s="15"/>
      <c r="I48" s="15"/>
    </row>
    <row r="49" spans="1:9" ht="12.75">
      <c r="A49" s="3"/>
      <c r="B49" s="11" t="s">
        <v>13</v>
      </c>
      <c r="C49" s="5"/>
      <c r="D49" s="5"/>
      <c r="E49" s="17">
        <f>I51*0.035</f>
        <v>277.4373</v>
      </c>
      <c r="F49" s="14"/>
      <c r="G49" s="17"/>
      <c r="H49" s="15"/>
      <c r="I49" s="15"/>
    </row>
    <row r="50" spans="1:9" ht="12.75">
      <c r="A50" s="3"/>
      <c r="B50" s="11" t="s">
        <v>14</v>
      </c>
      <c r="C50" s="5"/>
      <c r="D50" s="5"/>
      <c r="E50" s="17">
        <v>1121.31</v>
      </c>
      <c r="F50" s="14"/>
      <c r="G50" s="15"/>
      <c r="H50" s="15"/>
      <c r="I50" s="15"/>
    </row>
    <row r="51" spans="1:9" ht="12.75">
      <c r="A51" s="3"/>
      <c r="B51" s="2" t="s">
        <v>9</v>
      </c>
      <c r="C51" s="5"/>
      <c r="D51" s="5"/>
      <c r="E51" s="15">
        <f>SUM(E47:E50)</f>
        <v>2229.9152999999997</v>
      </c>
      <c r="F51" s="14"/>
      <c r="G51" s="15">
        <v>4140.87</v>
      </c>
      <c r="H51" s="15">
        <v>3832.75</v>
      </c>
      <c r="I51" s="15">
        <v>7926.78</v>
      </c>
    </row>
    <row r="52" spans="1:9" ht="12.75">
      <c r="A52" s="3"/>
      <c r="B52" s="2" t="s">
        <v>29</v>
      </c>
      <c r="C52" s="5"/>
      <c r="D52" s="5"/>
      <c r="E52" s="15"/>
      <c r="F52" s="14"/>
      <c r="G52" s="15"/>
      <c r="H52" s="15"/>
      <c r="I52" s="15"/>
    </row>
    <row r="53" spans="1:9" ht="12.75">
      <c r="A53" s="3"/>
      <c r="B53" s="11" t="s">
        <v>8</v>
      </c>
      <c r="C53" s="5">
        <v>374.4</v>
      </c>
      <c r="D53" s="3"/>
      <c r="E53" s="17">
        <f>C53*0.22</f>
        <v>82.368</v>
      </c>
      <c r="F53" s="14"/>
      <c r="G53" s="14"/>
      <c r="H53" s="14"/>
      <c r="I53" s="14"/>
    </row>
    <row r="54" spans="1:9" ht="12.75">
      <c r="A54" s="3"/>
      <c r="B54" s="11" t="s">
        <v>12</v>
      </c>
      <c r="C54" s="12"/>
      <c r="D54" s="3"/>
      <c r="E54" s="17">
        <f>C53*2</f>
        <v>748.8</v>
      </c>
      <c r="F54" s="17"/>
      <c r="G54" s="14"/>
      <c r="H54" s="14"/>
      <c r="I54" s="14"/>
    </row>
    <row r="55" spans="1:9" ht="12.75">
      <c r="A55" s="3"/>
      <c r="B55" s="11" t="s">
        <v>13</v>
      </c>
      <c r="C55" s="3"/>
      <c r="D55" s="3"/>
      <c r="E55" s="17">
        <f>I58*0.035</f>
        <v>278.43515</v>
      </c>
      <c r="F55" s="14"/>
      <c r="G55" s="14"/>
      <c r="H55" s="14"/>
      <c r="I55" s="14"/>
    </row>
    <row r="56" spans="1:9" ht="12.75">
      <c r="A56" s="3"/>
      <c r="B56" s="11" t="s">
        <v>14</v>
      </c>
      <c r="C56" s="3"/>
      <c r="D56" s="3"/>
      <c r="E56" s="17">
        <v>1121.31</v>
      </c>
      <c r="F56" s="14"/>
      <c r="G56" s="14"/>
      <c r="H56" s="14"/>
      <c r="I56" s="15"/>
    </row>
    <row r="57" spans="1:9" ht="12.75">
      <c r="A57" s="3">
        <v>1</v>
      </c>
      <c r="B57" s="11" t="s">
        <v>39</v>
      </c>
      <c r="C57" s="3"/>
      <c r="D57" s="3"/>
      <c r="E57" s="17">
        <v>690</v>
      </c>
      <c r="F57" s="14"/>
      <c r="G57" s="14"/>
      <c r="H57" s="14"/>
      <c r="I57" s="15"/>
    </row>
    <row r="58" spans="1:9" s="6" customFormat="1" ht="12.75">
      <c r="A58" s="5"/>
      <c r="B58" s="2" t="s">
        <v>9</v>
      </c>
      <c r="C58" s="5"/>
      <c r="D58" s="5"/>
      <c r="E58" s="15">
        <f>SUM(E53:E57)</f>
        <v>2920.91315</v>
      </c>
      <c r="F58" s="15"/>
      <c r="G58" s="15">
        <v>4140.87</v>
      </c>
      <c r="H58" s="15">
        <v>2860.7</v>
      </c>
      <c r="I58" s="15">
        <v>7955.29</v>
      </c>
    </row>
    <row r="59" spans="1:9" ht="12.75">
      <c r="A59" s="3"/>
      <c r="B59" s="33" t="s">
        <v>30</v>
      </c>
      <c r="C59" s="5"/>
      <c r="D59" s="5"/>
      <c r="E59" s="15"/>
      <c r="F59" s="14"/>
      <c r="G59" s="15"/>
      <c r="H59" s="15"/>
      <c r="I59" s="15"/>
    </row>
    <row r="60" spans="1:9" ht="12.75">
      <c r="A60" s="3"/>
      <c r="B60" s="11" t="s">
        <v>8</v>
      </c>
      <c r="C60" s="5">
        <v>374.4</v>
      </c>
      <c r="D60" s="3"/>
      <c r="E60" s="17">
        <f>C60*0.22</f>
        <v>82.368</v>
      </c>
      <c r="F60" s="14"/>
      <c r="G60" s="15"/>
      <c r="H60" s="15"/>
      <c r="I60" s="15"/>
    </row>
    <row r="61" spans="1:9" ht="12.75">
      <c r="A61" s="32"/>
      <c r="B61" s="11" t="s">
        <v>12</v>
      </c>
      <c r="C61" s="3"/>
      <c r="D61" s="3"/>
      <c r="E61" s="17">
        <f>C60*2</f>
        <v>748.8</v>
      </c>
      <c r="F61" s="31"/>
      <c r="G61" s="15"/>
      <c r="H61" s="15"/>
      <c r="I61" s="15"/>
    </row>
    <row r="62" spans="1:9" ht="12.75">
      <c r="A62" s="32"/>
      <c r="B62" s="11" t="s">
        <v>13</v>
      </c>
      <c r="C62" s="3"/>
      <c r="D62" s="3"/>
      <c r="E62" s="17">
        <f>I66*0.035</f>
        <v>61.249300000000005</v>
      </c>
      <c r="F62" s="31"/>
      <c r="G62" s="31"/>
      <c r="H62" s="31"/>
      <c r="I62" s="31"/>
    </row>
    <row r="63" spans="1:9" ht="12.75">
      <c r="A63" s="32"/>
      <c r="B63" s="11" t="s">
        <v>14</v>
      </c>
      <c r="C63" s="3"/>
      <c r="D63" s="3"/>
      <c r="E63" s="17">
        <f>E56</f>
        <v>1121.31</v>
      </c>
      <c r="F63" s="31"/>
      <c r="G63" s="31"/>
      <c r="H63" s="31"/>
      <c r="I63" s="31"/>
    </row>
    <row r="64" spans="1:9" ht="25.5">
      <c r="A64" s="32">
        <v>1</v>
      </c>
      <c r="B64" s="38" t="s">
        <v>40</v>
      </c>
      <c r="C64" s="12" t="s">
        <v>41</v>
      </c>
      <c r="D64" s="3">
        <v>1.798</v>
      </c>
      <c r="E64" s="17">
        <v>301</v>
      </c>
      <c r="F64" s="31"/>
      <c r="G64" s="31"/>
      <c r="H64" s="31"/>
      <c r="I64" s="31"/>
    </row>
    <row r="65" spans="1:9" ht="12.75">
      <c r="A65" s="32">
        <v>2</v>
      </c>
      <c r="B65" s="11" t="s">
        <v>42</v>
      </c>
      <c r="C65" s="3"/>
      <c r="D65" s="3"/>
      <c r="E65" s="17">
        <v>300</v>
      </c>
      <c r="F65" s="31"/>
      <c r="G65" s="31"/>
      <c r="H65" s="31"/>
      <c r="I65" s="31"/>
    </row>
    <row r="66" spans="1:9" ht="12.75">
      <c r="A66" s="3"/>
      <c r="B66" s="2" t="s">
        <v>9</v>
      </c>
      <c r="C66" s="5"/>
      <c r="D66" s="5"/>
      <c r="E66" s="15">
        <f>SUM(E60:E65)</f>
        <v>2614.7272999999996</v>
      </c>
      <c r="F66" s="14"/>
      <c r="G66" s="15">
        <v>4140.87</v>
      </c>
      <c r="H66" s="15">
        <v>4363.54</v>
      </c>
      <c r="I66" s="15">
        <v>1749.98</v>
      </c>
    </row>
    <row r="67" spans="1:9" ht="12.75">
      <c r="A67" s="3"/>
      <c r="B67" s="2" t="s">
        <v>17</v>
      </c>
      <c r="C67" s="5"/>
      <c r="D67" s="5"/>
      <c r="E67" s="15">
        <f>E66+E58+E51</f>
        <v>7765.555749999999</v>
      </c>
      <c r="F67" s="14"/>
      <c r="G67" s="15">
        <f>G66+G58+G51</f>
        <v>12422.61</v>
      </c>
      <c r="H67" s="15">
        <f>H66+H58+H51</f>
        <v>11056.99</v>
      </c>
      <c r="I67" s="15"/>
    </row>
    <row r="68" spans="1:9" ht="12.75">
      <c r="A68" s="3"/>
      <c r="B68" s="2" t="s">
        <v>18</v>
      </c>
      <c r="C68" s="5"/>
      <c r="D68" s="5"/>
      <c r="E68" s="15">
        <f>E67+E45</f>
        <v>26278.8293</v>
      </c>
      <c r="F68" s="14"/>
      <c r="G68" s="15">
        <f>G67+G45</f>
        <v>37267.83</v>
      </c>
      <c r="H68" s="15">
        <f>H67+H45</f>
        <v>32339.33</v>
      </c>
      <c r="I68" s="15"/>
    </row>
    <row r="69" spans="1:9" ht="12.75">
      <c r="A69" s="3"/>
      <c r="B69" s="2" t="s">
        <v>31</v>
      </c>
      <c r="C69" s="3"/>
      <c r="D69" s="3"/>
      <c r="E69" s="17"/>
      <c r="F69" s="14"/>
      <c r="G69" s="14"/>
      <c r="H69" s="14"/>
      <c r="I69" s="14"/>
    </row>
    <row r="70" spans="1:9" ht="12.75">
      <c r="A70" s="3"/>
      <c r="B70" s="11" t="s">
        <v>8</v>
      </c>
      <c r="C70" s="5">
        <v>374.4</v>
      </c>
      <c r="D70" s="3"/>
      <c r="E70" s="17">
        <f>C70*0.22</f>
        <v>82.368</v>
      </c>
      <c r="F70" s="14"/>
      <c r="G70" s="14"/>
      <c r="H70" s="14"/>
      <c r="I70" s="14"/>
    </row>
    <row r="71" spans="1:9" ht="12.75">
      <c r="A71" s="3"/>
      <c r="B71" s="11" t="s">
        <v>12</v>
      </c>
      <c r="C71" s="3"/>
      <c r="D71" s="3"/>
      <c r="E71" s="17">
        <f>C70*2</f>
        <v>748.8</v>
      </c>
      <c r="F71" s="14"/>
      <c r="G71" s="14"/>
      <c r="H71" s="14"/>
      <c r="I71" s="14"/>
    </row>
    <row r="72" spans="1:9" ht="12.75">
      <c r="A72" s="3"/>
      <c r="B72" s="11" t="s">
        <v>13</v>
      </c>
      <c r="C72" s="3"/>
      <c r="D72" s="3"/>
      <c r="E72" s="17">
        <f>I76*0.035</f>
        <v>1217.7256000000002</v>
      </c>
      <c r="F72" s="14"/>
      <c r="G72" s="14"/>
      <c r="H72" s="14"/>
      <c r="I72" s="14"/>
    </row>
    <row r="73" spans="1:9" ht="12.75">
      <c r="A73" s="3"/>
      <c r="B73" s="11" t="s">
        <v>14</v>
      </c>
      <c r="C73" s="5"/>
      <c r="D73" s="5"/>
      <c r="E73" s="17">
        <f>E63</f>
        <v>1121.31</v>
      </c>
      <c r="F73" s="15"/>
      <c r="G73" s="15"/>
      <c r="H73" s="15"/>
      <c r="I73" s="15"/>
    </row>
    <row r="74" spans="1:9" ht="12.75">
      <c r="A74" s="3">
        <v>1</v>
      </c>
      <c r="B74" s="11" t="s">
        <v>43</v>
      </c>
      <c r="C74" s="12" t="s">
        <v>44</v>
      </c>
      <c r="D74" s="12">
        <v>0.01</v>
      </c>
      <c r="E74" s="17">
        <v>1726</v>
      </c>
      <c r="F74" s="15"/>
      <c r="G74" s="15"/>
      <c r="H74" s="15"/>
      <c r="I74" s="15"/>
    </row>
    <row r="75" spans="1:9" ht="12.75">
      <c r="A75" s="3">
        <v>2</v>
      </c>
      <c r="B75" s="11" t="s">
        <v>45</v>
      </c>
      <c r="C75" s="5"/>
      <c r="D75" s="5"/>
      <c r="E75" s="17">
        <v>390</v>
      </c>
      <c r="F75" s="15"/>
      <c r="G75" s="15"/>
      <c r="H75" s="15"/>
      <c r="I75" s="15"/>
    </row>
    <row r="76" spans="1:9" ht="12.75">
      <c r="A76" s="3"/>
      <c r="B76" s="2" t="s">
        <v>9</v>
      </c>
      <c r="C76" s="5"/>
      <c r="D76" s="5"/>
      <c r="E76" s="15">
        <f>SUM(E70:E75)</f>
        <v>5286.203600000001</v>
      </c>
      <c r="F76" s="15"/>
      <c r="G76" s="15">
        <v>4140.87</v>
      </c>
      <c r="H76" s="15">
        <v>7757.09</v>
      </c>
      <c r="I76" s="15">
        <v>34792.16</v>
      </c>
    </row>
    <row r="77" spans="1:9" ht="12.75">
      <c r="A77" s="3"/>
      <c r="B77" s="2" t="s">
        <v>32</v>
      </c>
      <c r="C77" s="3"/>
      <c r="D77" s="3"/>
      <c r="E77" s="17"/>
      <c r="F77" s="14"/>
      <c r="G77" s="14"/>
      <c r="H77" s="14"/>
      <c r="I77" s="15"/>
    </row>
    <row r="78" spans="1:9" ht="12.75">
      <c r="A78" s="3"/>
      <c r="B78" s="11" t="s">
        <v>8</v>
      </c>
      <c r="C78" s="5">
        <v>374.4</v>
      </c>
      <c r="D78" s="5"/>
      <c r="E78" s="17">
        <f>C78*0.22</f>
        <v>82.368</v>
      </c>
      <c r="F78" s="17"/>
      <c r="G78" s="15"/>
      <c r="H78" s="15"/>
      <c r="I78" s="15"/>
    </row>
    <row r="79" spans="1:9" ht="12.75">
      <c r="A79" s="3"/>
      <c r="B79" s="11" t="s">
        <v>12</v>
      </c>
      <c r="C79" s="3"/>
      <c r="D79" s="3"/>
      <c r="E79" s="17">
        <f>C78*2</f>
        <v>748.8</v>
      </c>
      <c r="F79" s="14"/>
      <c r="G79" s="14"/>
      <c r="H79" s="14"/>
      <c r="I79" s="15"/>
    </row>
    <row r="80" spans="1:9" ht="12.75">
      <c r="A80" s="3"/>
      <c r="B80" s="11" t="s">
        <v>13</v>
      </c>
      <c r="C80" s="3"/>
      <c r="D80" s="3"/>
      <c r="E80" s="17">
        <f>I82*0.035</f>
        <v>1135.9306000000001</v>
      </c>
      <c r="F80" s="14"/>
      <c r="G80" s="14"/>
      <c r="H80" s="14"/>
      <c r="I80" s="15"/>
    </row>
    <row r="81" spans="1:9" ht="12.75">
      <c r="A81" s="3"/>
      <c r="B81" s="11" t="s">
        <v>14</v>
      </c>
      <c r="C81" s="3"/>
      <c r="D81" s="3"/>
      <c r="E81" s="17">
        <f>E73</f>
        <v>1121.31</v>
      </c>
      <c r="F81" s="14"/>
      <c r="G81" s="14"/>
      <c r="H81" s="14"/>
      <c r="I81" s="15"/>
    </row>
    <row r="82" spans="1:9" ht="12.75">
      <c r="A82" s="3"/>
      <c r="B82" s="2" t="s">
        <v>9</v>
      </c>
      <c r="C82" s="3"/>
      <c r="D82" s="3"/>
      <c r="E82" s="15">
        <f>SUM(E78:E81)</f>
        <v>3088.4085999999998</v>
      </c>
      <c r="F82" s="14"/>
      <c r="G82" s="15">
        <v>4140.87</v>
      </c>
      <c r="H82" s="15">
        <v>2990.07</v>
      </c>
      <c r="I82" s="15">
        <v>32455.16</v>
      </c>
    </row>
    <row r="83" spans="1:9" ht="12.75">
      <c r="A83" s="3"/>
      <c r="B83" s="33" t="s">
        <v>33</v>
      </c>
      <c r="C83" s="3"/>
      <c r="D83" s="3"/>
      <c r="E83" s="17"/>
      <c r="F83" s="14"/>
      <c r="G83" s="14"/>
      <c r="H83" s="14"/>
      <c r="I83" s="15"/>
    </row>
    <row r="84" spans="1:9" ht="12.75">
      <c r="A84" s="3"/>
      <c r="B84" s="11" t="s">
        <v>8</v>
      </c>
      <c r="C84" s="5">
        <v>374.4</v>
      </c>
      <c r="D84" s="3"/>
      <c r="E84" s="17">
        <f>C84*0.22</f>
        <v>82.368</v>
      </c>
      <c r="F84" s="14"/>
      <c r="G84" s="14"/>
      <c r="H84" s="14"/>
      <c r="I84" s="15"/>
    </row>
    <row r="85" spans="1:9" ht="12.75">
      <c r="A85" s="3"/>
      <c r="B85" s="11" t="s">
        <v>12</v>
      </c>
      <c r="C85" s="3"/>
      <c r="D85" s="3"/>
      <c r="E85" s="17">
        <f>C84*2</f>
        <v>748.8</v>
      </c>
      <c r="F85" s="14"/>
      <c r="G85" s="14"/>
      <c r="H85" s="14"/>
      <c r="I85" s="15"/>
    </row>
    <row r="86" spans="1:9" ht="12.75">
      <c r="A86" s="3"/>
      <c r="B86" s="11" t="s">
        <v>13</v>
      </c>
      <c r="C86" s="3"/>
      <c r="D86" s="3"/>
      <c r="E86" s="17">
        <f>I90*0.035</f>
        <v>1326.43595</v>
      </c>
      <c r="F86" s="14"/>
      <c r="G86" s="14"/>
      <c r="H86" s="14"/>
      <c r="I86" s="15"/>
    </row>
    <row r="87" spans="1:9" ht="12.75">
      <c r="A87" s="3"/>
      <c r="B87" s="11" t="s">
        <v>14</v>
      </c>
      <c r="C87" s="3"/>
      <c r="D87" s="3"/>
      <c r="E87" s="17">
        <f>E81</f>
        <v>1121.31</v>
      </c>
      <c r="F87" s="14"/>
      <c r="G87" s="14"/>
      <c r="H87" s="14"/>
      <c r="I87" s="15"/>
    </row>
    <row r="88" spans="1:9" ht="12.75">
      <c r="A88" s="3">
        <v>1</v>
      </c>
      <c r="B88" s="11" t="s">
        <v>46</v>
      </c>
      <c r="C88" s="3"/>
      <c r="D88" s="3"/>
      <c r="E88" s="17">
        <v>600</v>
      </c>
      <c r="F88" s="14" t="s">
        <v>47</v>
      </c>
      <c r="G88" s="14"/>
      <c r="H88" s="14"/>
      <c r="I88" s="15"/>
    </row>
    <row r="89" spans="1:9" ht="12.75">
      <c r="A89" s="3">
        <v>2</v>
      </c>
      <c r="B89" s="11" t="s">
        <v>39</v>
      </c>
      <c r="C89" s="3"/>
      <c r="D89" s="3"/>
      <c r="E89" s="17">
        <v>240</v>
      </c>
      <c r="F89" s="14"/>
      <c r="G89" s="14"/>
      <c r="H89" s="14"/>
      <c r="I89" s="15"/>
    </row>
    <row r="90" spans="1:9" ht="12.75">
      <c r="A90" s="3"/>
      <c r="B90" s="2" t="s">
        <v>9</v>
      </c>
      <c r="C90" s="3"/>
      <c r="D90" s="3"/>
      <c r="E90" s="15">
        <f>SUM(E84:E89)</f>
        <v>4118.91395</v>
      </c>
      <c r="F90" s="14"/>
      <c r="G90" s="15">
        <v>4140.87</v>
      </c>
      <c r="H90" s="15">
        <v>4422.77</v>
      </c>
      <c r="I90" s="15">
        <v>37898.17</v>
      </c>
    </row>
    <row r="91" spans="1:9" ht="12.75">
      <c r="A91" s="5"/>
      <c r="B91" s="2" t="s">
        <v>20</v>
      </c>
      <c r="C91" s="5"/>
      <c r="D91" s="5"/>
      <c r="E91" s="15">
        <f>E90+E82+E76</f>
        <v>12493.526150000002</v>
      </c>
      <c r="F91" s="15"/>
      <c r="G91" s="15">
        <f>G90+G82+G76</f>
        <v>12422.61</v>
      </c>
      <c r="H91" s="15">
        <f>H90+H82+H76</f>
        <v>15169.93</v>
      </c>
      <c r="I91" s="15"/>
    </row>
    <row r="92" spans="1:9" ht="12.75">
      <c r="A92" s="5"/>
      <c r="B92" s="2" t="s">
        <v>34</v>
      </c>
      <c r="C92" s="5"/>
      <c r="D92" s="5"/>
      <c r="E92" s="15">
        <f>E91+E68</f>
        <v>38772.35545</v>
      </c>
      <c r="F92" s="15"/>
      <c r="G92" s="15">
        <f>G91+G68</f>
        <v>49690.44</v>
      </c>
      <c r="H92" s="15">
        <f>H91+H68</f>
        <v>47509.26</v>
      </c>
      <c r="I92" s="15"/>
    </row>
    <row r="93" spans="1:9" ht="12.75">
      <c r="A93" s="5"/>
      <c r="B93" s="2" t="s">
        <v>48</v>
      </c>
      <c r="C93" s="5"/>
      <c r="D93" s="5"/>
      <c r="E93" s="15"/>
      <c r="F93" s="15"/>
      <c r="G93" s="15">
        <f>G92-E92</f>
        <v>10918.08455</v>
      </c>
      <c r="H93" s="15">
        <f>H92-E92</f>
        <v>8736.90455</v>
      </c>
      <c r="I93" s="15"/>
    </row>
    <row r="94" spans="1:9" ht="12.75">
      <c r="A94" s="5"/>
      <c r="B94" s="37" t="s">
        <v>35</v>
      </c>
      <c r="C94" s="5"/>
      <c r="D94" s="5"/>
      <c r="E94" s="15"/>
      <c r="F94" s="15"/>
      <c r="G94" s="15">
        <f>G4-G93</f>
        <v>966.9154500000004</v>
      </c>
      <c r="H94" s="42">
        <f>G4-H93</f>
        <v>3148.0954500000007</v>
      </c>
      <c r="I94" s="15"/>
    </row>
    <row r="95" spans="1:9" ht="12.75">
      <c r="A95" s="9"/>
      <c r="B95" s="10"/>
      <c r="C95" s="8"/>
      <c r="D95" s="8"/>
      <c r="E95" s="28"/>
      <c r="F95" s="28"/>
      <c r="G95" s="28"/>
      <c r="H95" s="28"/>
      <c r="I95" s="28"/>
    </row>
    <row r="96" spans="1:9" ht="12.75">
      <c r="A96" s="9"/>
      <c r="B96" s="10"/>
      <c r="C96" s="9"/>
      <c r="D96" s="9"/>
      <c r="E96" s="35"/>
      <c r="F96" s="29"/>
      <c r="G96" s="29"/>
      <c r="H96" s="29"/>
      <c r="I96" s="29"/>
    </row>
    <row r="97" spans="1:9" ht="12.75">
      <c r="A97" s="9"/>
      <c r="B97" s="7"/>
      <c r="C97" s="9"/>
      <c r="D97" s="9"/>
      <c r="E97" s="35"/>
      <c r="F97" s="29"/>
      <c r="G97" s="29"/>
      <c r="H97" s="29"/>
      <c r="I97" s="29"/>
    </row>
    <row r="98" spans="1:9" ht="12.75">
      <c r="A98" s="9"/>
      <c r="B98" s="7"/>
      <c r="C98" s="9"/>
      <c r="D98" s="9"/>
      <c r="E98" s="35"/>
      <c r="F98" s="29"/>
      <c r="G98" s="29"/>
      <c r="H98" s="29"/>
      <c r="I98" s="29"/>
    </row>
    <row r="99" spans="1:9" ht="12.75">
      <c r="A99" s="9"/>
      <c r="B99" s="7"/>
      <c r="C99" s="9"/>
      <c r="D99" s="9"/>
      <c r="E99" s="35"/>
      <c r="F99" s="29"/>
      <c r="G99" s="29"/>
      <c r="H99" s="29"/>
      <c r="I99" s="29"/>
    </row>
    <row r="100" spans="1:9" ht="12.75">
      <c r="A100" s="9"/>
      <c r="B100" s="7"/>
      <c r="C100" s="9"/>
      <c r="D100" s="9"/>
      <c r="E100" s="35"/>
      <c r="F100" s="29"/>
      <c r="G100" s="29"/>
      <c r="H100" s="29"/>
      <c r="I100" s="29"/>
    </row>
    <row r="101" spans="1:9" ht="12.75">
      <c r="A101" s="9"/>
      <c r="B101" s="7"/>
      <c r="C101" s="9"/>
      <c r="D101" s="9"/>
      <c r="E101" s="35"/>
      <c r="F101" s="29"/>
      <c r="G101" s="29"/>
      <c r="H101" s="29"/>
      <c r="I101" s="29"/>
    </row>
    <row r="102" spans="1:9" ht="12.75">
      <c r="A102" s="9"/>
      <c r="B102" s="7"/>
      <c r="C102" s="9"/>
      <c r="D102" s="9"/>
      <c r="E102" s="35"/>
      <c r="F102" s="29"/>
      <c r="G102" s="29"/>
      <c r="H102" s="29"/>
      <c r="I102" s="29"/>
    </row>
    <row r="103" spans="1:9" ht="12.75">
      <c r="A103" s="9"/>
      <c r="B103" s="7"/>
      <c r="C103" s="9"/>
      <c r="D103" s="9"/>
      <c r="E103" s="35"/>
      <c r="F103" s="29"/>
      <c r="G103" s="29"/>
      <c r="H103" s="29"/>
      <c r="I103" s="29"/>
    </row>
    <row r="104" spans="1:9" ht="12.75">
      <c r="A104" s="9"/>
      <c r="B104" s="7"/>
      <c r="C104" s="9"/>
      <c r="D104" s="9"/>
      <c r="E104" s="35"/>
      <c r="F104" s="29"/>
      <c r="G104" s="29"/>
      <c r="H104" s="29"/>
      <c r="I104" s="29"/>
    </row>
    <row r="105" spans="1:9" ht="12.75">
      <c r="A105" s="9"/>
      <c r="B105" s="7"/>
      <c r="C105" s="9"/>
      <c r="D105" s="9"/>
      <c r="E105" s="35"/>
      <c r="F105" s="29"/>
      <c r="G105" s="29"/>
      <c r="H105" s="29"/>
      <c r="I105" s="29"/>
    </row>
    <row r="106" spans="1:9" ht="12.75">
      <c r="A106" s="9"/>
      <c r="B106" s="7"/>
      <c r="C106" s="9"/>
      <c r="D106" s="9"/>
      <c r="E106" s="35"/>
      <c r="F106" s="29"/>
      <c r="G106" s="29"/>
      <c r="H106" s="29"/>
      <c r="I106" s="29"/>
    </row>
    <row r="107" spans="1:9" ht="12.75">
      <c r="A107" s="9"/>
      <c r="B107" s="7"/>
      <c r="C107" s="9"/>
      <c r="D107" s="9"/>
      <c r="E107" s="35"/>
      <c r="F107" s="29"/>
      <c r="G107" s="29"/>
      <c r="H107" s="29"/>
      <c r="I107" s="29"/>
    </row>
    <row r="108" spans="1:9" ht="12.75">
      <c r="A108" s="9"/>
      <c r="B108" s="7"/>
      <c r="C108" s="9"/>
      <c r="D108" s="9"/>
      <c r="E108" s="35"/>
      <c r="F108" s="29"/>
      <c r="G108" s="29"/>
      <c r="H108" s="29"/>
      <c r="I108" s="29"/>
    </row>
    <row r="109" spans="1:9" ht="12.75">
      <c r="A109" s="9"/>
      <c r="B109" s="7"/>
      <c r="C109" s="9"/>
      <c r="D109" s="9"/>
      <c r="E109" s="35"/>
      <c r="F109" s="29"/>
      <c r="G109" s="29"/>
      <c r="H109" s="29"/>
      <c r="I109" s="29"/>
    </row>
    <row r="110" spans="1:9" ht="12.75">
      <c r="A110" s="9"/>
      <c r="B110" s="7"/>
      <c r="C110" s="9"/>
      <c r="D110" s="9"/>
      <c r="E110" s="35"/>
      <c r="F110" s="29"/>
      <c r="G110" s="29"/>
      <c r="H110" s="29"/>
      <c r="I110" s="29"/>
    </row>
    <row r="111" spans="1:9" ht="12.75">
      <c r="A111" s="9"/>
      <c r="B111" s="9"/>
      <c r="C111" s="9"/>
      <c r="D111" s="9"/>
      <c r="E111" s="35"/>
      <c r="F111" s="29"/>
      <c r="G111" s="29"/>
      <c r="H111" s="29"/>
      <c r="I111" s="29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2012-02-01T11:17:10Z</cp:lastPrinted>
  <dcterms:created xsi:type="dcterms:W3CDTF">2008-05-12T04:03:25Z</dcterms:created>
  <dcterms:modified xsi:type="dcterms:W3CDTF">2014-02-28T09:01:31Z</dcterms:modified>
  <cp:category/>
  <cp:version/>
  <cp:contentType/>
  <cp:contentStatus/>
</cp:coreProperties>
</file>